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5" yWindow="375" windowWidth="24240" windowHeight="12015"/>
  </bookViews>
  <sheets>
    <sheet name="Pikk 18" sheetId="10" r:id="rId1"/>
  </sheets>
  <calcPr calcId="144525"/>
</workbook>
</file>

<file path=xl/calcChain.xml><?xml version="1.0" encoding="utf-8"?>
<calcChain xmlns="http://schemas.openxmlformats.org/spreadsheetml/2006/main">
  <c r="G128" i="10" l="1"/>
  <c r="G385" i="10"/>
  <c r="G386" i="10"/>
  <c r="G384" i="10"/>
  <c r="O4" i="10" l="1"/>
  <c r="N4" i="10"/>
  <c r="M4" i="10"/>
  <c r="L4" i="10"/>
  <c r="K5" i="10"/>
  <c r="K4" i="10"/>
  <c r="F391" i="10" l="1"/>
  <c r="F390" i="10"/>
  <c r="F389" i="10"/>
  <c r="E388" i="10"/>
  <c r="E387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1" i="10"/>
  <c r="E360" i="10"/>
  <c r="E359" i="10"/>
  <c r="F357" i="10"/>
  <c r="F356" i="10"/>
  <c r="F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F333" i="10"/>
  <c r="F332" i="10"/>
  <c r="F331" i="10"/>
  <c r="F330" i="10"/>
  <c r="F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F228" i="10"/>
  <c r="F227" i="10"/>
  <c r="F226" i="10"/>
  <c r="F225" i="10"/>
  <c r="F224" i="10"/>
  <c r="F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6" i="10"/>
  <c r="E125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F96" i="10"/>
  <c r="F95" i="10"/>
  <c r="F94" i="10"/>
  <c r="F93" i="10"/>
  <c r="F92" i="10"/>
  <c r="E91" i="10"/>
  <c r="E90" i="10"/>
  <c r="E89" i="10"/>
  <c r="E88" i="10"/>
  <c r="E87" i="10"/>
  <c r="E86" i="10"/>
  <c r="E85" i="10"/>
  <c r="E84" i="10"/>
  <c r="E83" i="10"/>
  <c r="E81" i="10"/>
  <c r="E80" i="10"/>
  <c r="E78" i="10"/>
  <c r="E77" i="10"/>
  <c r="E76" i="10"/>
  <c r="E75" i="10"/>
  <c r="G74" i="10"/>
  <c r="G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G51" i="10"/>
  <c r="G50" i="10"/>
  <c r="E48" i="10"/>
  <c r="E47" i="10"/>
  <c r="E45" i="10"/>
  <c r="E44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229" i="10"/>
  <c r="G229" i="10"/>
  <c r="F229" i="10" l="1"/>
  <c r="E229" i="10"/>
  <c r="K33" i="10" l="1"/>
  <c r="N7" i="10"/>
  <c r="N6" i="10"/>
  <c r="D334" i="10"/>
  <c r="D97" i="10"/>
  <c r="K7" i="10"/>
  <c r="K6" i="10"/>
  <c r="O7" i="10"/>
  <c r="O6" i="10"/>
  <c r="M8" i="10"/>
  <c r="K34" i="10" l="1"/>
  <c r="N5" i="10"/>
  <c r="K8" i="10"/>
  <c r="O8" i="10"/>
  <c r="O5" i="10"/>
  <c r="G358" i="10"/>
  <c r="N8" i="10"/>
  <c r="F334" i="10"/>
  <c r="F97" i="10"/>
  <c r="G97" i="10"/>
  <c r="E97" i="10"/>
  <c r="D392" i="10" l="1"/>
  <c r="O33" i="10"/>
  <c r="F392" i="10"/>
  <c r="D358" i="10"/>
  <c r="N33" i="10"/>
  <c r="F358" i="10"/>
  <c r="G334" i="10"/>
  <c r="M34" i="10"/>
  <c r="L33" i="10"/>
  <c r="O34" i="10"/>
  <c r="N34" i="10"/>
  <c r="L8" i="10"/>
  <c r="L7" i="10"/>
  <c r="L6" i="10"/>
  <c r="M33" i="10" l="1"/>
  <c r="M35" i="10" s="1"/>
  <c r="D393" i="10"/>
  <c r="F393" i="10"/>
  <c r="E334" i="10"/>
  <c r="P8" i="10"/>
  <c r="M6" i="10"/>
  <c r="P6" i="10" s="1"/>
  <c r="P4" i="10"/>
  <c r="M5" i="10"/>
  <c r="M7" i="10"/>
  <c r="P7" i="10" s="1"/>
  <c r="N35" i="10"/>
  <c r="N9" i="10"/>
  <c r="O35" i="10"/>
  <c r="L5" i="10"/>
  <c r="E392" i="10"/>
  <c r="E358" i="10"/>
  <c r="O9" i="10"/>
  <c r="G392" i="10"/>
  <c r="G393" i="10" s="1"/>
  <c r="K9" i="10"/>
  <c r="L34" i="10"/>
  <c r="E393" i="10" l="1"/>
  <c r="K35" i="10"/>
  <c r="P34" i="10"/>
  <c r="L9" i="10"/>
  <c r="P5" i="10"/>
  <c r="P9" i="10" s="1"/>
  <c r="P33" i="10"/>
  <c r="O37" i="10"/>
  <c r="N37" i="10"/>
  <c r="M9" i="10"/>
  <c r="L35" i="10"/>
  <c r="K37" i="10"/>
  <c r="Q9" i="10" l="1"/>
  <c r="Q5" i="10"/>
  <c r="L37" i="10"/>
  <c r="Q6" i="10"/>
  <c r="Q8" i="10"/>
  <c r="Q7" i="10"/>
  <c r="Q4" i="10"/>
  <c r="P35" i="10"/>
  <c r="M37" i="10"/>
  <c r="P37" i="10" l="1"/>
  <c r="Q37" i="10" s="1"/>
  <c r="R4" i="10"/>
  <c r="U7" i="10"/>
  <c r="R7" i="10"/>
  <c r="S7" i="10" s="1"/>
  <c r="T7" i="10" s="1"/>
  <c r="U4" i="10"/>
  <c r="R8" i="10"/>
  <c r="S8" i="10" s="1"/>
  <c r="T8" i="10" s="1"/>
  <c r="U8" i="10"/>
  <c r="U6" i="10"/>
  <c r="R6" i="10"/>
  <c r="S6" i="10" s="1"/>
  <c r="T6" i="10" s="1"/>
  <c r="U5" i="10"/>
  <c r="R5" i="10"/>
  <c r="S4" i="10" l="1"/>
  <c r="T4" i="10" s="1"/>
  <c r="R9" i="10"/>
  <c r="S5" i="10"/>
  <c r="U9" i="10"/>
  <c r="S9" i="10" l="1"/>
  <c r="T5" i="10"/>
  <c r="T9" i="10" s="1"/>
  <c r="T10" i="10" s="1"/>
</calcChain>
</file>

<file path=xl/comments1.xml><?xml version="1.0" encoding="utf-8"?>
<comments xmlns="http://schemas.openxmlformats.org/spreadsheetml/2006/main">
  <authors>
    <author>Ülle Tamm</author>
  </authors>
  <commentList>
    <comment ref="Q3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sharedStrings.xml><?xml version="1.0" encoding="utf-8"?>
<sst xmlns="http://schemas.openxmlformats.org/spreadsheetml/2006/main" count="946" uniqueCount="234">
  <si>
    <t>TREPIKODA</t>
  </si>
  <si>
    <t>KORIDOR</t>
  </si>
  <si>
    <t>KABINET</t>
  </si>
  <si>
    <t>HOONE KOKKU</t>
  </si>
  <si>
    <t>korruse üldpind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</si>
  <si>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</si>
  <si>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</si>
  <si>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</si>
  <si>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</si>
  <si>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</si>
  <si>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</si>
  <si>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</si>
  <si>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</si>
  <si>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</si>
  <si>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</si>
  <si>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</si>
  <si>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</si>
  <si>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</si>
  <si>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1</t>
  </si>
  <si>
    <t>2</t>
  </si>
  <si>
    <t>3</t>
  </si>
  <si>
    <t>5</t>
  </si>
  <si>
    <t>6</t>
  </si>
  <si>
    <t>7</t>
  </si>
  <si>
    <t>8</t>
  </si>
  <si>
    <t>GARAAŽ</t>
  </si>
  <si>
    <t>Kasutus</t>
  </si>
  <si>
    <t>Kokku</t>
  </si>
  <si>
    <t>KOKKU ainukasutuses pind</t>
  </si>
  <si>
    <t>KOKKU üldpind</t>
  </si>
  <si>
    <t>Hoone üüritav pind KOKKU</t>
  </si>
  <si>
    <t>Nr.</t>
  </si>
  <si>
    <t>Tähis plaanil</t>
  </si>
  <si>
    <t>Ruumi nimi</t>
  </si>
  <si>
    <t>SULETUD NETOPIND</t>
  </si>
  <si>
    <t>Kasulik pind</t>
  </si>
  <si>
    <t>Tehn. ruum. pind</t>
  </si>
  <si>
    <t>III korrus</t>
  </si>
  <si>
    <t>IV korrus</t>
  </si>
  <si>
    <t>VAHERUUM</t>
  </si>
  <si>
    <t>ABIRUUM</t>
  </si>
  <si>
    <t>FUAJEE</t>
  </si>
  <si>
    <t>ESIMENE KORRUS KOKKU</t>
  </si>
  <si>
    <t>SAAL</t>
  </si>
  <si>
    <t>TEINE KORRUS KOKKU</t>
  </si>
  <si>
    <t>KOLMAS KORRUS KOKKU</t>
  </si>
  <si>
    <t>NELJAS KORRUS KOKKU</t>
  </si>
  <si>
    <t>ARHIIV</t>
  </si>
  <si>
    <t>LADU</t>
  </si>
  <si>
    <t>RUUM</t>
  </si>
  <si>
    <t>PANIPAIK</t>
  </si>
  <si>
    <t>LIFT</t>
  </si>
  <si>
    <t>GARDEROOB</t>
  </si>
  <si>
    <t>PESURUUM</t>
  </si>
  <si>
    <t>EESRUUM</t>
  </si>
  <si>
    <t>G1</t>
  </si>
  <si>
    <t>G2</t>
  </si>
  <si>
    <t>G3</t>
  </si>
  <si>
    <t>G4</t>
  </si>
  <si>
    <t>G5</t>
  </si>
  <si>
    <t>G5a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</si>
  <si>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</si>
  <si>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</si>
  <si>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</si>
  <si>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</si>
  <si>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</si>
  <si>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</si>
  <si>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</si>
  <si>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</si>
  <si>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</si>
  <si>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</si>
  <si>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</si>
  <si>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</si>
  <si>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</si>
  <si>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</si>
  <si>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</si>
  <si>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</si>
  <si>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</si>
  <si>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JÕUSAAL</t>
  </si>
  <si>
    <t>23A</t>
  </si>
  <si>
    <t>RIIETUSRUUM</t>
  </si>
  <si>
    <t>DUŠŠIRUUM</t>
  </si>
  <si>
    <t>SAUN</t>
  </si>
  <si>
    <t>KONTOR</t>
  </si>
  <si>
    <t>VANNITUBA</t>
  </si>
  <si>
    <t>45A</t>
  </si>
  <si>
    <t>VESTIBÜÜL</t>
  </si>
  <si>
    <t>TREPIHALL</t>
  </si>
  <si>
    <t>VENT. RUUM</t>
  </si>
  <si>
    <t>GENERAATORIRUUM</t>
  </si>
  <si>
    <t>KÖÖK</t>
  </si>
  <si>
    <t>NAISTE GARDEROOB</t>
  </si>
  <si>
    <t>KÄTEPESU</t>
  </si>
  <si>
    <t>RELVARUUM</t>
  </si>
  <si>
    <t>KILBIRUUM</t>
  </si>
  <si>
    <t>SOOJUSSÕLM</t>
  </si>
  <si>
    <t>LASKETIIR</t>
  </si>
  <si>
    <t>LAORUUM</t>
  </si>
  <si>
    <t>K1-1</t>
  </si>
  <si>
    <t>K1-2</t>
  </si>
  <si>
    <t>K1-3</t>
  </si>
  <si>
    <t>K1-4</t>
  </si>
  <si>
    <t>K1-5</t>
  </si>
  <si>
    <t>K1-6</t>
  </si>
  <si>
    <t>K1-7</t>
  </si>
  <si>
    <t>K1-8</t>
  </si>
  <si>
    <t>K1-9</t>
  </si>
  <si>
    <t>T1-1</t>
  </si>
  <si>
    <t>T1-2</t>
  </si>
  <si>
    <t>T1-3</t>
  </si>
  <si>
    <t>T1-4</t>
  </si>
  <si>
    <t>L1</t>
  </si>
  <si>
    <t>KAINER</t>
  </si>
  <si>
    <t>A1</t>
  </si>
  <si>
    <t>ARESTIKAMBER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</si>
  <si>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</si>
  <si>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</si>
  <si>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</si>
  <si>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</si>
  <si>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</si>
  <si>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</si>
  <si>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</si>
  <si>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</si>
  <si>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</si>
  <si>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</si>
  <si>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</si>
  <si>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</si>
  <si>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</si>
  <si>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202A</t>
  </si>
  <si>
    <t>205A</t>
  </si>
  <si>
    <t>207A</t>
  </si>
  <si>
    <t>207B</t>
  </si>
  <si>
    <t>207C</t>
  </si>
  <si>
    <t>208A</t>
  </si>
  <si>
    <t>209A</t>
  </si>
  <si>
    <t>209B</t>
  </si>
  <si>
    <t>209C</t>
  </si>
  <si>
    <t>209D</t>
  </si>
  <si>
    <t>DUŠIRUUM</t>
  </si>
  <si>
    <t>209E</t>
  </si>
  <si>
    <t>211A</t>
  </si>
  <si>
    <t>PUHKERUUM</t>
  </si>
  <si>
    <t>VASTUVÕTT</t>
  </si>
  <si>
    <t>213A</t>
  </si>
  <si>
    <t>232A</t>
  </si>
  <si>
    <t>DUSS</t>
  </si>
  <si>
    <t>236a</t>
  </si>
  <si>
    <t>239a</t>
  </si>
  <si>
    <t>LABOR</t>
  </si>
  <si>
    <t>257A</t>
  </si>
  <si>
    <t>258A</t>
  </si>
  <si>
    <t>274a</t>
  </si>
  <si>
    <t>274b</t>
  </si>
  <si>
    <t>K2-1</t>
  </si>
  <si>
    <t>K2-2</t>
  </si>
  <si>
    <t>K2-3</t>
  </si>
  <si>
    <t>K2-4</t>
  </si>
  <si>
    <t>K2-5</t>
  </si>
  <si>
    <t>K2-6</t>
  </si>
  <si>
    <t>K2-7</t>
  </si>
  <si>
    <t>K2-8</t>
  </si>
  <si>
    <t>K2-9</t>
  </si>
  <si>
    <t>K2-10</t>
  </si>
  <si>
    <t>K2-11</t>
  </si>
  <si>
    <t>K2-12</t>
  </si>
  <si>
    <t>K2-13</t>
  </si>
  <si>
    <t>K2-14</t>
  </si>
  <si>
    <t>T2-2</t>
  </si>
  <si>
    <t>T2-3</t>
  </si>
  <si>
    <t>T2-4</t>
  </si>
  <si>
    <t>T2-5</t>
  </si>
  <si>
    <t>T2-6</t>
  </si>
  <si>
    <t>L2</t>
  </si>
  <si>
    <t>KÄTEPESURUUM</t>
  </si>
  <si>
    <t>300A</t>
  </si>
  <si>
    <t>300B</t>
  </si>
  <si>
    <t>311A</t>
  </si>
  <si>
    <t>NÕUPIDAMISTE RUUM</t>
  </si>
  <si>
    <t>316A</t>
  </si>
  <si>
    <t>325A</t>
  </si>
  <si>
    <t>325B</t>
  </si>
  <si>
    <t>325C</t>
  </si>
  <si>
    <t>325D</t>
  </si>
  <si>
    <t>AUDITOORIUM</t>
  </si>
  <si>
    <t>359A</t>
  </si>
  <si>
    <t>ÕPPEKLASS</t>
  </si>
  <si>
    <t>DUŠŠ</t>
  </si>
  <si>
    <t>380A</t>
  </si>
  <si>
    <t>K3-1</t>
  </si>
  <si>
    <t>K3-2</t>
  </si>
  <si>
    <t>K3-3</t>
  </si>
  <si>
    <t>K3-4</t>
  </si>
  <si>
    <t>K3-5</t>
  </si>
  <si>
    <t>K3-6</t>
  </si>
  <si>
    <t>K3-7</t>
  </si>
  <si>
    <t>T3-2</t>
  </si>
  <si>
    <t>T3-4</t>
  </si>
  <si>
    <t>T3-5</t>
  </si>
  <si>
    <t>T3-6</t>
  </si>
  <si>
    <t>L3</t>
  </si>
  <si>
    <t>400A</t>
  </si>
  <si>
    <t>402A</t>
  </si>
  <si>
    <t>403A</t>
  </si>
  <si>
    <t>408A</t>
  </si>
  <si>
    <t>OOTERUUM</t>
  </si>
  <si>
    <t>K4-1</t>
  </si>
  <si>
    <t>T4-2</t>
  </si>
  <si>
    <t>T4-5</t>
  </si>
  <si>
    <t>L4</t>
  </si>
  <si>
    <t>503A</t>
  </si>
  <si>
    <t>SIDERUUM</t>
  </si>
  <si>
    <t>503B</t>
  </si>
  <si>
    <t>507A</t>
  </si>
  <si>
    <t>508A</t>
  </si>
  <si>
    <t>508B</t>
  </si>
  <si>
    <t>KORISTAJARUUM</t>
  </si>
  <si>
    <t>521A</t>
  </si>
  <si>
    <t>521B</t>
  </si>
  <si>
    <t>K5-1</t>
  </si>
  <si>
    <t>T5-2</t>
  </si>
  <si>
    <t>T5-5</t>
  </si>
  <si>
    <t>L5</t>
  </si>
  <si>
    <t>VIIES KORRUS KOKKU</t>
  </si>
  <si>
    <t>V korrus</t>
  </si>
  <si>
    <t>RUUMIDE EKSPLIKATSIOON: Pikk 18, Pärnu linn</t>
  </si>
  <si>
    <t>PPA</t>
  </si>
  <si>
    <t>Häirekeskus</t>
  </si>
  <si>
    <t>SMIT</t>
  </si>
  <si>
    <t>SKA</t>
  </si>
  <si>
    <t>SERVERIRUUM</t>
  </si>
  <si>
    <t>TUULEKODA</t>
  </si>
  <si>
    <t>-</t>
  </si>
  <si>
    <t>Vertikaal-pinnad</t>
  </si>
  <si>
    <t>RÕNGASSAAL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</si>
</sst>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22"/>
      <name val="Arial Narrow"/>
      <family val="2"/>
    </font>
    <font>
      <sz val="20"/>
      <name val="Arial"/>
      <family val="2"/>
      <charset val="186"/>
    </font>
    <font>
      <sz val="12"/>
      <name val="Arial Narrow"/>
      <family val="2"/>
      <charset val="186"/>
    </font>
    <font>
      <sz val="11"/>
      <name val="Arial Narrow"/>
      <family val="2"/>
      <charset val="186"/>
    </font>
    <font>
      <i/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18" xfId="0" applyFont="1" applyFill="1" applyBorder="1"/>
    <xf numFmtId="0" fontId="3" fillId="0" borderId="14" xfId="0" applyFont="1" applyFill="1" applyBorder="1"/>
    <xf numFmtId="0" fontId="3" fillId="2" borderId="4" xfId="0" applyFont="1" applyFill="1" applyBorder="1"/>
    <xf numFmtId="0" fontId="4" fillId="0" borderId="4" xfId="0" applyFont="1" applyBorder="1"/>
    <xf numFmtId="164" fontId="0" fillId="0" borderId="0" xfId="0" applyNumberFormat="1"/>
    <xf numFmtId="164" fontId="1" fillId="0" borderId="0" xfId="0" applyNumberFormat="1" applyFont="1" applyBorder="1" applyAlignment="1">
      <alignment horizontal="left"/>
    </xf>
    <xf numFmtId="164" fontId="0" fillId="0" borderId="6" xfId="0" applyNumberFormat="1" applyBorder="1"/>
    <xf numFmtId="164" fontId="4" fillId="0" borderId="4" xfId="0" applyNumberFormat="1" applyFont="1" applyBorder="1" applyAlignment="1">
      <alignment horizontal="right"/>
    </xf>
    <xf numFmtId="0" fontId="8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5" xfId="0" applyFont="1" applyBorder="1" applyAlignment="1">
      <alignment wrapText="1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164" fontId="4" fillId="0" borderId="13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/>
    <xf numFmtId="49" fontId="3" fillId="0" borderId="1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2" borderId="4" xfId="0" applyNumberFormat="1" applyFont="1" applyFill="1" applyBorder="1"/>
    <xf numFmtId="164" fontId="4" fillId="2" borderId="38" xfId="0" applyNumberFormat="1" applyFont="1" applyFill="1" applyBorder="1"/>
    <xf numFmtId="9" fontId="4" fillId="0" borderId="22" xfId="1" applyFont="1" applyBorder="1"/>
    <xf numFmtId="0" fontId="0" fillId="0" borderId="26" xfId="0" applyBorder="1"/>
    <xf numFmtId="164" fontId="0" fillId="0" borderId="6" xfId="0" applyNumberFormat="1" applyFill="1" applyBorder="1"/>
    <xf numFmtId="164" fontId="4" fillId="0" borderId="19" xfId="0" applyNumberFormat="1" applyFont="1" applyBorder="1"/>
    <xf numFmtId="49" fontId="3" fillId="0" borderId="39" xfId="0" applyNumberFormat="1" applyFont="1" applyBorder="1" applyAlignment="1">
      <alignment horizontal="center"/>
    </xf>
    <xf numFmtId="0" fontId="0" fillId="0" borderId="21" xfId="0" applyBorder="1"/>
    <xf numFmtId="164" fontId="0" fillId="0" borderId="29" xfId="0" applyNumberFormat="1" applyBorder="1"/>
    <xf numFmtId="164" fontId="0" fillId="0" borderId="29" xfId="0" applyNumberFormat="1" applyFill="1" applyBorder="1"/>
    <xf numFmtId="164" fontId="4" fillId="0" borderId="41" xfId="0" applyNumberFormat="1" applyFont="1" applyBorder="1"/>
    <xf numFmtId="49" fontId="3" fillId="0" borderId="18" xfId="0" applyNumberFormat="1" applyFont="1" applyBorder="1" applyAlignment="1">
      <alignment horizontal="center"/>
    </xf>
    <xf numFmtId="0" fontId="4" fillId="0" borderId="9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42" xfId="0" applyFont="1" applyBorder="1"/>
    <xf numFmtId="164" fontId="4" fillId="0" borderId="29" xfId="0" applyNumberFormat="1" applyFont="1" applyBorder="1"/>
    <xf numFmtId="164" fontId="0" fillId="0" borderId="12" xfId="0" applyNumberFormat="1" applyFill="1" applyBorder="1"/>
    <xf numFmtId="164" fontId="0" fillId="2" borderId="9" xfId="0" applyNumberFormat="1" applyFill="1" applyBorder="1"/>
    <xf numFmtId="164" fontId="4" fillId="0" borderId="21" xfId="0" applyNumberFormat="1" applyFont="1" applyBorder="1"/>
    <xf numFmtId="164" fontId="0" fillId="0" borderId="3" xfId="0" applyNumberFormat="1" applyFill="1" applyBorder="1"/>
    <xf numFmtId="164" fontId="0" fillId="2" borderId="2" xfId="0" applyNumberFormat="1" applyFill="1" applyBorder="1"/>
    <xf numFmtId="164" fontId="4" fillId="0" borderId="8" xfId="0" applyNumberFormat="1" applyFont="1" applyBorder="1"/>
    <xf numFmtId="164" fontId="0" fillId="0" borderId="1" xfId="0" applyNumberFormat="1" applyFill="1" applyBorder="1"/>
    <xf numFmtId="164" fontId="0" fillId="2" borderId="5" xfId="0" applyNumberFormat="1" applyFill="1" applyBorder="1"/>
    <xf numFmtId="164" fontId="4" fillId="0" borderId="28" xfId="0" applyNumberFormat="1" applyFont="1" applyBorder="1"/>
    <xf numFmtId="165" fontId="0" fillId="0" borderId="37" xfId="1" applyNumberFormat="1" applyFont="1" applyFill="1" applyBorder="1"/>
    <xf numFmtId="164" fontId="4" fillId="2" borderId="5" xfId="0" applyNumberFormat="1" applyFont="1" applyFill="1" applyBorder="1"/>
    <xf numFmtId="0" fontId="4" fillId="0" borderId="40" xfId="0" applyFont="1" applyBorder="1" applyAlignment="1">
      <alignment wrapText="1"/>
    </xf>
    <xf numFmtId="164" fontId="4" fillId="0" borderId="38" xfId="0" applyNumberFormat="1" applyFont="1" applyBorder="1"/>
    <xf numFmtId="0" fontId="1" fillId="0" borderId="9" xfId="0" applyFont="1" applyBorder="1" applyAlignment="1">
      <alignment wrapText="1"/>
    </xf>
    <xf numFmtId="164" fontId="1" fillId="0" borderId="12" xfId="0" applyNumberFormat="1" applyFont="1" applyFill="1" applyBorder="1" applyAlignment="1">
      <alignment horizontal="right"/>
    </xf>
    <xf numFmtId="164" fontId="4" fillId="2" borderId="9" xfId="0" applyNumberFormat="1" applyFont="1" applyFill="1" applyBorder="1"/>
    <xf numFmtId="164" fontId="4" fillId="0" borderId="9" xfId="0" applyNumberFormat="1" applyFont="1" applyBorder="1"/>
    <xf numFmtId="164" fontId="4" fillId="0" borderId="29" xfId="0" applyNumberFormat="1" applyFont="1" applyBorder="1" applyAlignment="1"/>
    <xf numFmtId="164" fontId="4" fillId="0" borderId="5" xfId="0" applyNumberFormat="1" applyFont="1" applyBorder="1" applyAlignment="1">
      <alignment horizontal="right"/>
    </xf>
    <xf numFmtId="0" fontId="4" fillId="0" borderId="41" xfId="0" applyFont="1" applyBorder="1" applyAlignment="1">
      <alignment wrapText="1"/>
    </xf>
    <xf numFmtId="164" fontId="4" fillId="0" borderId="20" xfId="0" applyNumberFormat="1" applyFont="1" applyFill="1" applyBorder="1" applyAlignment="1">
      <alignment horizontal="right"/>
    </xf>
    <xf numFmtId="164" fontId="4" fillId="2" borderId="17" xfId="0" applyNumberFormat="1" applyFont="1" applyFill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0" fontId="4" fillId="2" borderId="10" xfId="0" applyNumberFormat="1" applyFont="1" applyFill="1" applyBorder="1"/>
    <xf numFmtId="0" fontId="12" fillId="0" borderId="43" xfId="0" applyFont="1" applyBorder="1" applyAlignment="1">
      <alignment horizontal="center"/>
    </xf>
    <xf numFmtId="0" fontId="12" fillId="0" borderId="43" xfId="0" applyFont="1" applyBorder="1" applyAlignment="1">
      <alignment horizontal="left"/>
    </xf>
    <xf numFmtId="49" fontId="13" fillId="0" borderId="43" xfId="0" applyNumberFormat="1" applyFont="1" applyBorder="1"/>
    <xf numFmtId="49" fontId="13" fillId="0" borderId="43" xfId="0" applyNumberFormat="1" applyFont="1" applyFill="1" applyBorder="1"/>
    <xf numFmtId="49" fontId="13" fillId="0" borderId="43" xfId="0" applyNumberFormat="1" applyFont="1" applyFill="1" applyBorder="1" applyAlignment="1"/>
    <xf numFmtId="49" fontId="13" fillId="0" borderId="3" xfId="0" applyNumberFormat="1" applyFont="1" applyFill="1" applyBorder="1"/>
    <xf numFmtId="0" fontId="12" fillId="0" borderId="43" xfId="0" applyFont="1" applyBorder="1" applyAlignment="1">
      <alignment horizontal="right"/>
    </xf>
    <xf numFmtId="2" fontId="12" fillId="0" borderId="43" xfId="0" applyNumberFormat="1" applyFont="1" applyBorder="1" applyAlignment="1"/>
    <xf numFmtId="2" fontId="12" fillId="0" borderId="43" xfId="0" applyNumberFormat="1" applyFont="1" applyBorder="1"/>
    <xf numFmtId="0" fontId="12" fillId="0" borderId="43" xfId="0" applyFont="1" applyBorder="1"/>
    <xf numFmtId="0" fontId="12" fillId="0" borderId="43" xfId="0" applyFont="1" applyBorder="1" applyAlignment="1"/>
    <xf numFmtId="2" fontId="12" fillId="0" borderId="46" xfId="0" applyNumberFormat="1" applyFont="1" applyBorder="1"/>
    <xf numFmtId="0" fontId="12" fillId="0" borderId="45" xfId="0" applyFont="1" applyBorder="1"/>
    <xf numFmtId="0" fontId="12" fillId="0" borderId="45" xfId="0" applyFont="1" applyBorder="1" applyAlignment="1"/>
    <xf numFmtId="0" fontId="12" fillId="0" borderId="0" xfId="0" applyFont="1"/>
    <xf numFmtId="2" fontId="12" fillId="0" borderId="43" xfId="0" applyNumberFormat="1" applyFont="1" applyBorder="1" applyAlignment="1">
      <alignment horizontal="right"/>
    </xf>
    <xf numFmtId="2" fontId="12" fillId="0" borderId="46" xfId="0" applyNumberFormat="1" applyFont="1" applyBorder="1" applyAlignment="1">
      <alignment horizontal="right"/>
    </xf>
    <xf numFmtId="0" fontId="12" fillId="0" borderId="3" xfId="0" applyFont="1" applyFill="1" applyBorder="1"/>
    <xf numFmtId="0" fontId="0" fillId="0" borderId="43" xfId="0" applyBorder="1" applyAlignment="1">
      <alignment horizontal="center"/>
    </xf>
    <xf numFmtId="49" fontId="13" fillId="0" borderId="48" xfId="0" applyNumberFormat="1" applyFont="1" applyFill="1" applyBorder="1" applyAlignment="1"/>
    <xf numFmtId="2" fontId="12" fillId="0" borderId="46" xfId="0" applyNumberFormat="1" applyFont="1" applyFill="1" applyBorder="1" applyAlignment="1"/>
    <xf numFmtId="2" fontId="12" fillId="0" borderId="46" xfId="0" applyNumberFormat="1" applyFont="1" applyFill="1" applyBorder="1"/>
    <xf numFmtId="49" fontId="3" fillId="3" borderId="4" xfId="0" applyNumberFormat="1" applyFont="1" applyFill="1" applyBorder="1" applyAlignment="1">
      <alignment horizontal="center"/>
    </xf>
    <xf numFmtId="49" fontId="3" fillId="3" borderId="2" xfId="0" applyNumberFormat="1" applyFont="1" applyFill="1" applyBorder="1"/>
    <xf numFmtId="2" fontId="3" fillId="3" borderId="2" xfId="0" applyNumberFormat="1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0" fontId="0" fillId="3" borderId="10" xfId="0" applyFill="1" applyBorder="1"/>
    <xf numFmtId="0" fontId="12" fillId="0" borderId="47" xfId="0" applyFont="1" applyBorder="1" applyAlignment="1">
      <alignment horizontal="center"/>
    </xf>
    <xf numFmtId="0" fontId="12" fillId="0" borderId="46" xfId="0" applyFont="1" applyBorder="1"/>
    <xf numFmtId="0" fontId="3" fillId="3" borderId="4" xfId="0" applyNumberFormat="1" applyFont="1" applyFill="1" applyBorder="1" applyAlignment="1">
      <alignment horizontal="center"/>
    </xf>
    <xf numFmtId="49" fontId="3" fillId="3" borderId="16" xfId="0" applyNumberFormat="1" applyFont="1" applyFill="1" applyBorder="1"/>
    <xf numFmtId="0" fontId="12" fillId="0" borderId="46" xfId="0" applyFont="1" applyBorder="1" applyAlignment="1">
      <alignment horizontal="center"/>
    </xf>
    <xf numFmtId="0" fontId="12" fillId="0" borderId="48" xfId="0" applyFont="1" applyBorder="1"/>
    <xf numFmtId="0" fontId="3" fillId="3" borderId="4" xfId="0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46" xfId="0" applyFont="1" applyBorder="1" applyAlignment="1"/>
    <xf numFmtId="0" fontId="3" fillId="3" borderId="9" xfId="0" applyFont="1" applyFill="1" applyBorder="1" applyAlignment="1">
      <alignment horizontal="center"/>
    </xf>
    <xf numFmtId="2" fontId="3" fillId="3" borderId="38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0" fillId="3" borderId="5" xfId="0" applyNumberFormat="1" applyFill="1" applyBorder="1"/>
    <xf numFmtId="2" fontId="0" fillId="3" borderId="2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3" fillId="0" borderId="0" xfId="0" applyFont="1" applyFill="1" applyBorder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0" fontId="11" fillId="0" borderId="0" xfId="0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0" fontId="1" fillId="0" borderId="49" xfId="0" applyFont="1" applyFill="1" applyBorder="1"/>
    <xf numFmtId="0" fontId="1" fillId="0" borderId="50" xfId="0" applyFont="1" applyFill="1" applyBorder="1"/>
    <xf numFmtId="0" fontId="3" fillId="0" borderId="50" xfId="0" applyFont="1" applyFill="1" applyBorder="1"/>
    <xf numFmtId="0" fontId="0" fillId="0" borderId="50" xfId="0" applyFill="1" applyBorder="1"/>
    <xf numFmtId="0" fontId="3" fillId="0" borderId="51" xfId="0" applyFont="1" applyFill="1" applyBorder="1"/>
    <xf numFmtId="0" fontId="3" fillId="0" borderId="52" xfId="0" applyFont="1" applyFill="1" applyBorder="1"/>
    <xf numFmtId="0" fontId="1" fillId="0" borderId="0" xfId="0" applyFont="1"/>
    <xf numFmtId="0" fontId="14" fillId="0" borderId="50" xfId="0" applyFont="1" applyFill="1" applyBorder="1"/>
    <xf numFmtId="0" fontId="15" fillId="0" borderId="50" xfId="0" applyFont="1" applyFill="1" applyBorder="1"/>
    <xf numFmtId="0" fontId="12" fillId="4" borderId="43" xfId="0" applyFont="1" applyFill="1" applyBorder="1" applyAlignment="1">
      <alignment horizontal="center"/>
    </xf>
    <xf numFmtId="2" fontId="12" fillId="4" borderId="43" xfId="0" applyNumberFormat="1" applyFont="1" applyFill="1" applyBorder="1"/>
    <xf numFmtId="0" fontId="0" fillId="4" borderId="43" xfId="0" applyFill="1" applyBorder="1" applyAlignment="1">
      <alignment horizontal="center"/>
    </xf>
    <xf numFmtId="0" fontId="3" fillId="4" borderId="50" xfId="0" applyFont="1" applyFill="1" applyBorder="1"/>
    <xf numFmtId="0" fontId="12" fillId="0" borderId="31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2" fillId="4" borderId="43" xfId="0" applyFont="1" applyFill="1" applyBorder="1" applyAlignment="1">
      <alignment horizontal="right"/>
    </xf>
    <xf numFmtId="0" fontId="16" fillId="0" borderId="50" xfId="0" applyFont="1" applyFill="1" applyBorder="1"/>
    <xf numFmtId="0" fontId="12" fillId="4" borderId="43" xfId="0" applyFont="1" applyFill="1" applyBorder="1"/>
    <xf numFmtId="0" fontId="1" fillId="0" borderId="51" xfId="0" applyFont="1" applyFill="1" applyBorder="1"/>
    <xf numFmtId="0" fontId="0" fillId="0" borderId="0" xfId="0" applyFont="1"/>
    <xf numFmtId="0" fontId="0" fillId="0" borderId="43" xfId="0" applyBorder="1"/>
    <xf numFmtId="0" fontId="1" fillId="0" borderId="52" xfId="0" applyFont="1" applyFill="1" applyBorder="1"/>
    <xf numFmtId="0" fontId="1" fillId="0" borderId="0" xfId="0" applyFont="1" applyBorder="1"/>
    <xf numFmtId="0" fontId="17" fillId="0" borderId="0" xfId="0" applyFont="1"/>
    <xf numFmtId="49" fontId="13" fillId="4" borderId="43" xfId="0" applyNumberFormat="1" applyFont="1" applyFill="1" applyBorder="1" applyAlignment="1"/>
    <xf numFmtId="0" fontId="12" fillId="4" borderId="43" xfId="0" applyFont="1" applyFill="1" applyBorder="1" applyAlignment="1"/>
    <xf numFmtId="0" fontId="0" fillId="4" borderId="50" xfId="0" applyFill="1" applyBorder="1"/>
    <xf numFmtId="0" fontId="1" fillId="4" borderId="50" xfId="0" applyFont="1" applyFill="1" applyBorder="1"/>
    <xf numFmtId="0" fontId="18" fillId="0" borderId="50" xfId="0" applyFont="1" applyFill="1" applyBorder="1"/>
    <xf numFmtId="0" fontId="19" fillId="0" borderId="50" xfId="0" applyFont="1" applyFill="1" applyBorder="1"/>
    <xf numFmtId="0" fontId="17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9" fillId="0" borderId="18" xfId="0" applyNumberFormat="1" applyFont="1" applyBorder="1" applyAlignment="1">
      <alignment horizontal="center" vertical="center" textRotation="90"/>
    </xf>
    <xf numFmtId="49" fontId="9" fillId="0" borderId="7" xfId="0" applyNumberFormat="1" applyFont="1" applyBorder="1" applyAlignment="1">
      <alignment horizontal="center" vertical="center" textRotation="90"/>
    </xf>
    <xf numFmtId="49" fontId="9" fillId="0" borderId="11" xfId="0" applyNumberFormat="1" applyFont="1" applyBorder="1" applyAlignment="1">
      <alignment horizontal="center" vertical="center" textRotation="90"/>
    </xf>
    <xf numFmtId="49" fontId="9" fillId="0" borderId="15" xfId="0" applyNumberFormat="1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9" fontId="12" fillId="0" borderId="43" xfId="0" applyNumberFormat="1" applyFont="1" applyBorder="1"/>
    <xf numFmtId="49" fontId="12" fillId="4" borderId="43" xfId="0" applyNumberFormat="1" applyFont="1" applyFill="1" applyBorder="1"/>
    <xf numFmtId="49" fontId="12" fillId="0" borderId="43" xfId="0" applyNumberFormat="1" applyFont="1" applyFill="1" applyBorder="1" applyAlignment="1"/>
    <xf numFmtId="49" fontId="12" fillId="0" borderId="43" xfId="0" applyNumberFormat="1" applyFont="1" applyFill="1" applyBorder="1"/>
    <xf numFmtId="49" fontId="12" fillId="0" borderId="44" xfId="0" applyNumberFormat="1" applyFont="1" applyFill="1" applyBorder="1"/>
    <xf numFmtId="0" fontId="19" fillId="4" borderId="50" xfId="0" applyFont="1" applyFill="1" applyBorder="1"/>
    <xf numFmtId="0" fontId="15" fillId="4" borderId="50" xfId="0" applyFont="1" applyFill="1" applyBorder="1"/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8"/>
  <sheetViews>
    <sheetView tabSelected="1" zoomScale="115" zoomScaleNormal="115" workbookViewId="0">
      <selection sqref="A1:H1"/>
    </sheetView>
  </sheetViews>
  <sheetFormatPr defaultRowHeight="12.75" x14ac:dyDescent="0.2"/>
  <cols>
    <col min="1" max="1" width="4.85546875" style="51" customWidth="1"/>
    <col min="2" max="2" width="6.5703125" style="51" customWidth="1"/>
    <col min="3" max="3" width="27" style="1" customWidth="1"/>
    <col min="4" max="4" width="8.7109375" style="51" customWidth="1"/>
    <col min="5" max="5" width="9.42578125" style="51" customWidth="1"/>
    <col min="6" max="6" width="9" style="51" customWidth="1"/>
    <col min="7" max="7" width="8.7109375" style="51" customWidth="1"/>
    <col min="8" max="8" width="17.5703125" style="1" customWidth="1"/>
    <col min="9" max="9" width="33.140625" style="1" customWidth="1"/>
    <col min="10" max="10" width="28.140625" style="1" customWidth="1"/>
    <col min="11" max="16" width="8.42578125" style="1" customWidth="1"/>
    <col min="17" max="22" width="13.5703125" style="1" customWidth="1"/>
    <col min="23" max="250" width="9.140625" style="1"/>
    <col min="251" max="252" width="4.85546875" style="1" customWidth="1"/>
    <col min="253" max="253" width="22.42578125" style="1" customWidth="1"/>
    <col min="254" max="254" width="30.140625" style="1" customWidth="1"/>
    <col min="255" max="255" width="8.7109375" style="1" customWidth="1"/>
    <col min="256" max="256" width="9.42578125" style="1" customWidth="1"/>
    <col min="257" max="257" width="9" style="1" customWidth="1"/>
    <col min="258" max="258" width="8.7109375" style="1" customWidth="1"/>
    <col min="259" max="259" width="17.5703125" style="1" customWidth="1"/>
    <col min="260" max="260" width="9.140625" style="1"/>
    <col min="261" max="261" width="28.140625" style="1" customWidth="1"/>
    <col min="262" max="272" width="8.42578125" style="1" customWidth="1"/>
    <col min="273" max="278" width="13.5703125" style="1" customWidth="1"/>
    <col min="279" max="506" width="9.140625" style="1"/>
    <col min="507" max="508" width="4.85546875" style="1" customWidth="1"/>
    <col min="509" max="509" width="22.42578125" style="1" customWidth="1"/>
    <col min="510" max="510" width="30.140625" style="1" customWidth="1"/>
    <col min="511" max="511" width="8.7109375" style="1" customWidth="1"/>
    <col min="512" max="512" width="9.42578125" style="1" customWidth="1"/>
    <col min="513" max="513" width="9" style="1" customWidth="1"/>
    <col min="514" max="514" width="8.7109375" style="1" customWidth="1"/>
    <col min="515" max="515" width="17.5703125" style="1" customWidth="1"/>
    <col min="516" max="516" width="9.140625" style="1"/>
    <col min="517" max="517" width="28.140625" style="1" customWidth="1"/>
    <col min="518" max="528" width="8.42578125" style="1" customWidth="1"/>
    <col min="529" max="534" width="13.5703125" style="1" customWidth="1"/>
    <col min="535" max="762" width="9.140625" style="1"/>
    <col min="763" max="764" width="4.85546875" style="1" customWidth="1"/>
    <col min="765" max="765" width="22.42578125" style="1" customWidth="1"/>
    <col min="766" max="766" width="30.140625" style="1" customWidth="1"/>
    <col min="767" max="767" width="8.7109375" style="1" customWidth="1"/>
    <col min="768" max="768" width="9.42578125" style="1" customWidth="1"/>
    <col min="769" max="769" width="9" style="1" customWidth="1"/>
    <col min="770" max="770" width="8.7109375" style="1" customWidth="1"/>
    <col min="771" max="771" width="17.5703125" style="1" customWidth="1"/>
    <col min="772" max="772" width="9.140625" style="1"/>
    <col min="773" max="773" width="28.140625" style="1" customWidth="1"/>
    <col min="774" max="784" width="8.42578125" style="1" customWidth="1"/>
    <col min="785" max="790" width="13.5703125" style="1" customWidth="1"/>
    <col min="791" max="1018" width="9.140625" style="1"/>
    <col min="1019" max="1020" width="4.85546875" style="1" customWidth="1"/>
    <col min="1021" max="1021" width="22.42578125" style="1" customWidth="1"/>
    <col min="1022" max="1022" width="30.140625" style="1" customWidth="1"/>
    <col min="1023" max="1023" width="8.7109375" style="1" customWidth="1"/>
    <col min="1024" max="1024" width="9.42578125" style="1" customWidth="1"/>
    <col min="1025" max="1025" width="9" style="1" customWidth="1"/>
    <col min="1026" max="1026" width="8.7109375" style="1" customWidth="1"/>
    <col min="1027" max="1027" width="17.5703125" style="1" customWidth="1"/>
    <col min="1028" max="1028" width="9.140625" style="1"/>
    <col min="1029" max="1029" width="28.140625" style="1" customWidth="1"/>
    <col min="1030" max="1040" width="8.42578125" style="1" customWidth="1"/>
    <col min="1041" max="1046" width="13.5703125" style="1" customWidth="1"/>
    <col min="1047" max="1274" width="9.140625" style="1"/>
    <col min="1275" max="1276" width="4.85546875" style="1" customWidth="1"/>
    <col min="1277" max="1277" width="22.42578125" style="1" customWidth="1"/>
    <col min="1278" max="1278" width="30.140625" style="1" customWidth="1"/>
    <col min="1279" max="1279" width="8.7109375" style="1" customWidth="1"/>
    <col min="1280" max="1280" width="9.42578125" style="1" customWidth="1"/>
    <col min="1281" max="1281" width="9" style="1" customWidth="1"/>
    <col min="1282" max="1282" width="8.7109375" style="1" customWidth="1"/>
    <col min="1283" max="1283" width="17.5703125" style="1" customWidth="1"/>
    <col min="1284" max="1284" width="9.140625" style="1"/>
    <col min="1285" max="1285" width="28.140625" style="1" customWidth="1"/>
    <col min="1286" max="1296" width="8.42578125" style="1" customWidth="1"/>
    <col min="1297" max="1302" width="13.5703125" style="1" customWidth="1"/>
    <col min="1303" max="1530" width="9.140625" style="1"/>
    <col min="1531" max="1532" width="4.85546875" style="1" customWidth="1"/>
    <col min="1533" max="1533" width="22.42578125" style="1" customWidth="1"/>
    <col min="1534" max="1534" width="30.140625" style="1" customWidth="1"/>
    <col min="1535" max="1535" width="8.7109375" style="1" customWidth="1"/>
    <col min="1536" max="1536" width="9.42578125" style="1" customWidth="1"/>
    <col min="1537" max="1537" width="9" style="1" customWidth="1"/>
    <col min="1538" max="1538" width="8.7109375" style="1" customWidth="1"/>
    <col min="1539" max="1539" width="17.5703125" style="1" customWidth="1"/>
    <col min="1540" max="1540" width="9.140625" style="1"/>
    <col min="1541" max="1541" width="28.140625" style="1" customWidth="1"/>
    <col min="1542" max="1552" width="8.42578125" style="1" customWidth="1"/>
    <col min="1553" max="1558" width="13.5703125" style="1" customWidth="1"/>
    <col min="1559" max="1786" width="9.140625" style="1"/>
    <col min="1787" max="1788" width="4.85546875" style="1" customWidth="1"/>
    <col min="1789" max="1789" width="22.42578125" style="1" customWidth="1"/>
    <col min="1790" max="1790" width="30.140625" style="1" customWidth="1"/>
    <col min="1791" max="1791" width="8.7109375" style="1" customWidth="1"/>
    <col min="1792" max="1792" width="9.42578125" style="1" customWidth="1"/>
    <col min="1793" max="1793" width="9" style="1" customWidth="1"/>
    <col min="1794" max="1794" width="8.7109375" style="1" customWidth="1"/>
    <col min="1795" max="1795" width="17.5703125" style="1" customWidth="1"/>
    <col min="1796" max="1796" width="9.140625" style="1"/>
    <col min="1797" max="1797" width="28.140625" style="1" customWidth="1"/>
    <col min="1798" max="1808" width="8.42578125" style="1" customWidth="1"/>
    <col min="1809" max="1814" width="13.5703125" style="1" customWidth="1"/>
    <col min="1815" max="2042" width="9.140625" style="1"/>
    <col min="2043" max="2044" width="4.85546875" style="1" customWidth="1"/>
    <col min="2045" max="2045" width="22.42578125" style="1" customWidth="1"/>
    <col min="2046" max="2046" width="30.140625" style="1" customWidth="1"/>
    <col min="2047" max="2047" width="8.7109375" style="1" customWidth="1"/>
    <col min="2048" max="2048" width="9.42578125" style="1" customWidth="1"/>
    <col min="2049" max="2049" width="9" style="1" customWidth="1"/>
    <col min="2050" max="2050" width="8.7109375" style="1" customWidth="1"/>
    <col min="2051" max="2051" width="17.5703125" style="1" customWidth="1"/>
    <col min="2052" max="2052" width="9.140625" style="1"/>
    <col min="2053" max="2053" width="28.140625" style="1" customWidth="1"/>
    <col min="2054" max="2064" width="8.42578125" style="1" customWidth="1"/>
    <col min="2065" max="2070" width="13.5703125" style="1" customWidth="1"/>
    <col min="2071" max="2298" width="9.140625" style="1"/>
    <col min="2299" max="2300" width="4.85546875" style="1" customWidth="1"/>
    <col min="2301" max="2301" width="22.42578125" style="1" customWidth="1"/>
    <col min="2302" max="2302" width="30.140625" style="1" customWidth="1"/>
    <col min="2303" max="2303" width="8.7109375" style="1" customWidth="1"/>
    <col min="2304" max="2304" width="9.42578125" style="1" customWidth="1"/>
    <col min="2305" max="2305" width="9" style="1" customWidth="1"/>
    <col min="2306" max="2306" width="8.7109375" style="1" customWidth="1"/>
    <col min="2307" max="2307" width="17.5703125" style="1" customWidth="1"/>
    <col min="2308" max="2308" width="9.140625" style="1"/>
    <col min="2309" max="2309" width="28.140625" style="1" customWidth="1"/>
    <col min="2310" max="2320" width="8.42578125" style="1" customWidth="1"/>
    <col min="2321" max="2326" width="13.5703125" style="1" customWidth="1"/>
    <col min="2327" max="2554" width="9.140625" style="1"/>
    <col min="2555" max="2556" width="4.85546875" style="1" customWidth="1"/>
    <col min="2557" max="2557" width="22.42578125" style="1" customWidth="1"/>
    <col min="2558" max="2558" width="30.140625" style="1" customWidth="1"/>
    <col min="2559" max="2559" width="8.7109375" style="1" customWidth="1"/>
    <col min="2560" max="2560" width="9.42578125" style="1" customWidth="1"/>
    <col min="2561" max="2561" width="9" style="1" customWidth="1"/>
    <col min="2562" max="2562" width="8.7109375" style="1" customWidth="1"/>
    <col min="2563" max="2563" width="17.5703125" style="1" customWidth="1"/>
    <col min="2564" max="2564" width="9.140625" style="1"/>
    <col min="2565" max="2565" width="28.140625" style="1" customWidth="1"/>
    <col min="2566" max="2576" width="8.42578125" style="1" customWidth="1"/>
    <col min="2577" max="2582" width="13.5703125" style="1" customWidth="1"/>
    <col min="2583" max="2810" width="9.140625" style="1"/>
    <col min="2811" max="2812" width="4.85546875" style="1" customWidth="1"/>
    <col min="2813" max="2813" width="22.42578125" style="1" customWidth="1"/>
    <col min="2814" max="2814" width="30.140625" style="1" customWidth="1"/>
    <col min="2815" max="2815" width="8.7109375" style="1" customWidth="1"/>
    <col min="2816" max="2816" width="9.42578125" style="1" customWidth="1"/>
    <col min="2817" max="2817" width="9" style="1" customWidth="1"/>
    <col min="2818" max="2818" width="8.7109375" style="1" customWidth="1"/>
    <col min="2819" max="2819" width="17.5703125" style="1" customWidth="1"/>
    <col min="2820" max="2820" width="9.140625" style="1"/>
    <col min="2821" max="2821" width="28.140625" style="1" customWidth="1"/>
    <col min="2822" max="2832" width="8.42578125" style="1" customWidth="1"/>
    <col min="2833" max="2838" width="13.5703125" style="1" customWidth="1"/>
    <col min="2839" max="3066" width="9.140625" style="1"/>
    <col min="3067" max="3068" width="4.85546875" style="1" customWidth="1"/>
    <col min="3069" max="3069" width="22.42578125" style="1" customWidth="1"/>
    <col min="3070" max="3070" width="30.140625" style="1" customWidth="1"/>
    <col min="3071" max="3071" width="8.7109375" style="1" customWidth="1"/>
    <col min="3072" max="3072" width="9.42578125" style="1" customWidth="1"/>
    <col min="3073" max="3073" width="9" style="1" customWidth="1"/>
    <col min="3074" max="3074" width="8.7109375" style="1" customWidth="1"/>
    <col min="3075" max="3075" width="17.5703125" style="1" customWidth="1"/>
    <col min="3076" max="3076" width="9.140625" style="1"/>
    <col min="3077" max="3077" width="28.140625" style="1" customWidth="1"/>
    <col min="3078" max="3088" width="8.42578125" style="1" customWidth="1"/>
    <col min="3089" max="3094" width="13.5703125" style="1" customWidth="1"/>
    <col min="3095" max="3322" width="9.140625" style="1"/>
    <col min="3323" max="3324" width="4.85546875" style="1" customWidth="1"/>
    <col min="3325" max="3325" width="22.42578125" style="1" customWidth="1"/>
    <col min="3326" max="3326" width="30.140625" style="1" customWidth="1"/>
    <col min="3327" max="3327" width="8.7109375" style="1" customWidth="1"/>
    <col min="3328" max="3328" width="9.42578125" style="1" customWidth="1"/>
    <col min="3329" max="3329" width="9" style="1" customWidth="1"/>
    <col min="3330" max="3330" width="8.7109375" style="1" customWidth="1"/>
    <col min="3331" max="3331" width="17.5703125" style="1" customWidth="1"/>
    <col min="3332" max="3332" width="9.140625" style="1"/>
    <col min="3333" max="3333" width="28.140625" style="1" customWidth="1"/>
    <col min="3334" max="3344" width="8.42578125" style="1" customWidth="1"/>
    <col min="3345" max="3350" width="13.5703125" style="1" customWidth="1"/>
    <col min="3351" max="3578" width="9.140625" style="1"/>
    <col min="3579" max="3580" width="4.85546875" style="1" customWidth="1"/>
    <col min="3581" max="3581" width="22.42578125" style="1" customWidth="1"/>
    <col min="3582" max="3582" width="30.140625" style="1" customWidth="1"/>
    <col min="3583" max="3583" width="8.7109375" style="1" customWidth="1"/>
    <col min="3584" max="3584" width="9.42578125" style="1" customWidth="1"/>
    <col min="3585" max="3585" width="9" style="1" customWidth="1"/>
    <col min="3586" max="3586" width="8.7109375" style="1" customWidth="1"/>
    <col min="3587" max="3587" width="17.5703125" style="1" customWidth="1"/>
    <col min="3588" max="3588" width="9.140625" style="1"/>
    <col min="3589" max="3589" width="28.140625" style="1" customWidth="1"/>
    <col min="3590" max="3600" width="8.42578125" style="1" customWidth="1"/>
    <col min="3601" max="3606" width="13.5703125" style="1" customWidth="1"/>
    <col min="3607" max="3834" width="9.140625" style="1"/>
    <col min="3835" max="3836" width="4.85546875" style="1" customWidth="1"/>
    <col min="3837" max="3837" width="22.42578125" style="1" customWidth="1"/>
    <col min="3838" max="3838" width="30.140625" style="1" customWidth="1"/>
    <col min="3839" max="3839" width="8.7109375" style="1" customWidth="1"/>
    <col min="3840" max="3840" width="9.42578125" style="1" customWidth="1"/>
    <col min="3841" max="3841" width="9" style="1" customWidth="1"/>
    <col min="3842" max="3842" width="8.7109375" style="1" customWidth="1"/>
    <col min="3843" max="3843" width="17.5703125" style="1" customWidth="1"/>
    <col min="3844" max="3844" width="9.140625" style="1"/>
    <col min="3845" max="3845" width="28.140625" style="1" customWidth="1"/>
    <col min="3846" max="3856" width="8.42578125" style="1" customWidth="1"/>
    <col min="3857" max="3862" width="13.5703125" style="1" customWidth="1"/>
    <col min="3863" max="4090" width="9.140625" style="1"/>
    <col min="4091" max="4092" width="4.85546875" style="1" customWidth="1"/>
    <col min="4093" max="4093" width="22.42578125" style="1" customWidth="1"/>
    <col min="4094" max="4094" width="30.140625" style="1" customWidth="1"/>
    <col min="4095" max="4095" width="8.7109375" style="1" customWidth="1"/>
    <col min="4096" max="4096" width="9.42578125" style="1" customWidth="1"/>
    <col min="4097" max="4097" width="9" style="1" customWidth="1"/>
    <col min="4098" max="4098" width="8.7109375" style="1" customWidth="1"/>
    <col min="4099" max="4099" width="17.5703125" style="1" customWidth="1"/>
    <col min="4100" max="4100" width="9.140625" style="1"/>
    <col min="4101" max="4101" width="28.140625" style="1" customWidth="1"/>
    <col min="4102" max="4112" width="8.42578125" style="1" customWidth="1"/>
    <col min="4113" max="4118" width="13.5703125" style="1" customWidth="1"/>
    <col min="4119" max="4346" width="9.140625" style="1"/>
    <col min="4347" max="4348" width="4.85546875" style="1" customWidth="1"/>
    <col min="4349" max="4349" width="22.42578125" style="1" customWidth="1"/>
    <col min="4350" max="4350" width="30.140625" style="1" customWidth="1"/>
    <col min="4351" max="4351" width="8.7109375" style="1" customWidth="1"/>
    <col min="4352" max="4352" width="9.42578125" style="1" customWidth="1"/>
    <col min="4353" max="4353" width="9" style="1" customWidth="1"/>
    <col min="4354" max="4354" width="8.7109375" style="1" customWidth="1"/>
    <col min="4355" max="4355" width="17.5703125" style="1" customWidth="1"/>
    <col min="4356" max="4356" width="9.140625" style="1"/>
    <col min="4357" max="4357" width="28.140625" style="1" customWidth="1"/>
    <col min="4358" max="4368" width="8.42578125" style="1" customWidth="1"/>
    <col min="4369" max="4374" width="13.5703125" style="1" customWidth="1"/>
    <col min="4375" max="4602" width="9.140625" style="1"/>
    <col min="4603" max="4604" width="4.85546875" style="1" customWidth="1"/>
    <col min="4605" max="4605" width="22.42578125" style="1" customWidth="1"/>
    <col min="4606" max="4606" width="30.140625" style="1" customWidth="1"/>
    <col min="4607" max="4607" width="8.7109375" style="1" customWidth="1"/>
    <col min="4608" max="4608" width="9.42578125" style="1" customWidth="1"/>
    <col min="4609" max="4609" width="9" style="1" customWidth="1"/>
    <col min="4610" max="4610" width="8.7109375" style="1" customWidth="1"/>
    <col min="4611" max="4611" width="17.5703125" style="1" customWidth="1"/>
    <col min="4612" max="4612" width="9.140625" style="1"/>
    <col min="4613" max="4613" width="28.140625" style="1" customWidth="1"/>
    <col min="4614" max="4624" width="8.42578125" style="1" customWidth="1"/>
    <col min="4625" max="4630" width="13.5703125" style="1" customWidth="1"/>
    <col min="4631" max="4858" width="9.140625" style="1"/>
    <col min="4859" max="4860" width="4.85546875" style="1" customWidth="1"/>
    <col min="4861" max="4861" width="22.42578125" style="1" customWidth="1"/>
    <col min="4862" max="4862" width="30.140625" style="1" customWidth="1"/>
    <col min="4863" max="4863" width="8.7109375" style="1" customWidth="1"/>
    <col min="4864" max="4864" width="9.42578125" style="1" customWidth="1"/>
    <col min="4865" max="4865" width="9" style="1" customWidth="1"/>
    <col min="4866" max="4866" width="8.7109375" style="1" customWidth="1"/>
    <col min="4867" max="4867" width="17.5703125" style="1" customWidth="1"/>
    <col min="4868" max="4868" width="9.140625" style="1"/>
    <col min="4869" max="4869" width="28.140625" style="1" customWidth="1"/>
    <col min="4870" max="4880" width="8.42578125" style="1" customWidth="1"/>
    <col min="4881" max="4886" width="13.5703125" style="1" customWidth="1"/>
    <col min="4887" max="5114" width="9.140625" style="1"/>
    <col min="5115" max="5116" width="4.85546875" style="1" customWidth="1"/>
    <col min="5117" max="5117" width="22.42578125" style="1" customWidth="1"/>
    <col min="5118" max="5118" width="30.140625" style="1" customWidth="1"/>
    <col min="5119" max="5119" width="8.7109375" style="1" customWidth="1"/>
    <col min="5120" max="5120" width="9.42578125" style="1" customWidth="1"/>
    <col min="5121" max="5121" width="9" style="1" customWidth="1"/>
    <col min="5122" max="5122" width="8.7109375" style="1" customWidth="1"/>
    <col min="5123" max="5123" width="17.5703125" style="1" customWidth="1"/>
    <col min="5124" max="5124" width="9.140625" style="1"/>
    <col min="5125" max="5125" width="28.140625" style="1" customWidth="1"/>
    <col min="5126" max="5136" width="8.42578125" style="1" customWidth="1"/>
    <col min="5137" max="5142" width="13.5703125" style="1" customWidth="1"/>
    <col min="5143" max="5370" width="9.140625" style="1"/>
    <col min="5371" max="5372" width="4.85546875" style="1" customWidth="1"/>
    <col min="5373" max="5373" width="22.42578125" style="1" customWidth="1"/>
    <col min="5374" max="5374" width="30.140625" style="1" customWidth="1"/>
    <col min="5375" max="5375" width="8.7109375" style="1" customWidth="1"/>
    <col min="5376" max="5376" width="9.42578125" style="1" customWidth="1"/>
    <col min="5377" max="5377" width="9" style="1" customWidth="1"/>
    <col min="5378" max="5378" width="8.7109375" style="1" customWidth="1"/>
    <col min="5379" max="5379" width="17.5703125" style="1" customWidth="1"/>
    <col min="5380" max="5380" width="9.140625" style="1"/>
    <col min="5381" max="5381" width="28.140625" style="1" customWidth="1"/>
    <col min="5382" max="5392" width="8.42578125" style="1" customWidth="1"/>
    <col min="5393" max="5398" width="13.5703125" style="1" customWidth="1"/>
    <col min="5399" max="5626" width="9.140625" style="1"/>
    <col min="5627" max="5628" width="4.85546875" style="1" customWidth="1"/>
    <col min="5629" max="5629" width="22.42578125" style="1" customWidth="1"/>
    <col min="5630" max="5630" width="30.140625" style="1" customWidth="1"/>
    <col min="5631" max="5631" width="8.7109375" style="1" customWidth="1"/>
    <col min="5632" max="5632" width="9.42578125" style="1" customWidth="1"/>
    <col min="5633" max="5633" width="9" style="1" customWidth="1"/>
    <col min="5634" max="5634" width="8.7109375" style="1" customWidth="1"/>
    <col min="5635" max="5635" width="17.5703125" style="1" customWidth="1"/>
    <col min="5636" max="5636" width="9.140625" style="1"/>
    <col min="5637" max="5637" width="28.140625" style="1" customWidth="1"/>
    <col min="5638" max="5648" width="8.42578125" style="1" customWidth="1"/>
    <col min="5649" max="5654" width="13.5703125" style="1" customWidth="1"/>
    <col min="5655" max="5882" width="9.140625" style="1"/>
    <col min="5883" max="5884" width="4.85546875" style="1" customWidth="1"/>
    <col min="5885" max="5885" width="22.42578125" style="1" customWidth="1"/>
    <col min="5886" max="5886" width="30.140625" style="1" customWidth="1"/>
    <col min="5887" max="5887" width="8.7109375" style="1" customWidth="1"/>
    <col min="5888" max="5888" width="9.42578125" style="1" customWidth="1"/>
    <col min="5889" max="5889" width="9" style="1" customWidth="1"/>
    <col min="5890" max="5890" width="8.7109375" style="1" customWidth="1"/>
    <col min="5891" max="5891" width="17.5703125" style="1" customWidth="1"/>
    <col min="5892" max="5892" width="9.140625" style="1"/>
    <col min="5893" max="5893" width="28.140625" style="1" customWidth="1"/>
    <col min="5894" max="5904" width="8.42578125" style="1" customWidth="1"/>
    <col min="5905" max="5910" width="13.5703125" style="1" customWidth="1"/>
    <col min="5911" max="6138" width="9.140625" style="1"/>
    <col min="6139" max="6140" width="4.85546875" style="1" customWidth="1"/>
    <col min="6141" max="6141" width="22.42578125" style="1" customWidth="1"/>
    <col min="6142" max="6142" width="30.140625" style="1" customWidth="1"/>
    <col min="6143" max="6143" width="8.7109375" style="1" customWidth="1"/>
    <col min="6144" max="6144" width="9.42578125" style="1" customWidth="1"/>
    <col min="6145" max="6145" width="9" style="1" customWidth="1"/>
    <col min="6146" max="6146" width="8.7109375" style="1" customWidth="1"/>
    <col min="6147" max="6147" width="17.5703125" style="1" customWidth="1"/>
    <col min="6148" max="6148" width="9.140625" style="1"/>
    <col min="6149" max="6149" width="28.140625" style="1" customWidth="1"/>
    <col min="6150" max="6160" width="8.42578125" style="1" customWidth="1"/>
    <col min="6161" max="6166" width="13.5703125" style="1" customWidth="1"/>
    <col min="6167" max="6394" width="9.140625" style="1"/>
    <col min="6395" max="6396" width="4.85546875" style="1" customWidth="1"/>
    <col min="6397" max="6397" width="22.42578125" style="1" customWidth="1"/>
    <col min="6398" max="6398" width="30.140625" style="1" customWidth="1"/>
    <col min="6399" max="6399" width="8.7109375" style="1" customWidth="1"/>
    <col min="6400" max="6400" width="9.42578125" style="1" customWidth="1"/>
    <col min="6401" max="6401" width="9" style="1" customWidth="1"/>
    <col min="6402" max="6402" width="8.7109375" style="1" customWidth="1"/>
    <col min="6403" max="6403" width="17.5703125" style="1" customWidth="1"/>
    <col min="6404" max="6404" width="9.140625" style="1"/>
    <col min="6405" max="6405" width="28.140625" style="1" customWidth="1"/>
    <col min="6406" max="6416" width="8.42578125" style="1" customWidth="1"/>
    <col min="6417" max="6422" width="13.5703125" style="1" customWidth="1"/>
    <col min="6423" max="6650" width="9.140625" style="1"/>
    <col min="6651" max="6652" width="4.85546875" style="1" customWidth="1"/>
    <col min="6653" max="6653" width="22.42578125" style="1" customWidth="1"/>
    <col min="6654" max="6654" width="30.140625" style="1" customWidth="1"/>
    <col min="6655" max="6655" width="8.7109375" style="1" customWidth="1"/>
    <col min="6656" max="6656" width="9.42578125" style="1" customWidth="1"/>
    <col min="6657" max="6657" width="9" style="1" customWidth="1"/>
    <col min="6658" max="6658" width="8.7109375" style="1" customWidth="1"/>
    <col min="6659" max="6659" width="17.5703125" style="1" customWidth="1"/>
    <col min="6660" max="6660" width="9.140625" style="1"/>
    <col min="6661" max="6661" width="28.140625" style="1" customWidth="1"/>
    <col min="6662" max="6672" width="8.42578125" style="1" customWidth="1"/>
    <col min="6673" max="6678" width="13.5703125" style="1" customWidth="1"/>
    <col min="6679" max="6906" width="9.140625" style="1"/>
    <col min="6907" max="6908" width="4.85546875" style="1" customWidth="1"/>
    <col min="6909" max="6909" width="22.42578125" style="1" customWidth="1"/>
    <col min="6910" max="6910" width="30.140625" style="1" customWidth="1"/>
    <col min="6911" max="6911" width="8.7109375" style="1" customWidth="1"/>
    <col min="6912" max="6912" width="9.42578125" style="1" customWidth="1"/>
    <col min="6913" max="6913" width="9" style="1" customWidth="1"/>
    <col min="6914" max="6914" width="8.7109375" style="1" customWidth="1"/>
    <col min="6915" max="6915" width="17.5703125" style="1" customWidth="1"/>
    <col min="6916" max="6916" width="9.140625" style="1"/>
    <col min="6917" max="6917" width="28.140625" style="1" customWidth="1"/>
    <col min="6918" max="6928" width="8.42578125" style="1" customWidth="1"/>
    <col min="6929" max="6934" width="13.5703125" style="1" customWidth="1"/>
    <col min="6935" max="7162" width="9.140625" style="1"/>
    <col min="7163" max="7164" width="4.85546875" style="1" customWidth="1"/>
    <col min="7165" max="7165" width="22.42578125" style="1" customWidth="1"/>
    <col min="7166" max="7166" width="30.140625" style="1" customWidth="1"/>
    <col min="7167" max="7167" width="8.7109375" style="1" customWidth="1"/>
    <col min="7168" max="7168" width="9.42578125" style="1" customWidth="1"/>
    <col min="7169" max="7169" width="9" style="1" customWidth="1"/>
    <col min="7170" max="7170" width="8.7109375" style="1" customWidth="1"/>
    <col min="7171" max="7171" width="17.5703125" style="1" customWidth="1"/>
    <col min="7172" max="7172" width="9.140625" style="1"/>
    <col min="7173" max="7173" width="28.140625" style="1" customWidth="1"/>
    <col min="7174" max="7184" width="8.42578125" style="1" customWidth="1"/>
    <col min="7185" max="7190" width="13.5703125" style="1" customWidth="1"/>
    <col min="7191" max="7418" width="9.140625" style="1"/>
    <col min="7419" max="7420" width="4.85546875" style="1" customWidth="1"/>
    <col min="7421" max="7421" width="22.42578125" style="1" customWidth="1"/>
    <col min="7422" max="7422" width="30.140625" style="1" customWidth="1"/>
    <col min="7423" max="7423" width="8.7109375" style="1" customWidth="1"/>
    <col min="7424" max="7424" width="9.42578125" style="1" customWidth="1"/>
    <col min="7425" max="7425" width="9" style="1" customWidth="1"/>
    <col min="7426" max="7426" width="8.7109375" style="1" customWidth="1"/>
    <col min="7427" max="7427" width="17.5703125" style="1" customWidth="1"/>
    <col min="7428" max="7428" width="9.140625" style="1"/>
    <col min="7429" max="7429" width="28.140625" style="1" customWidth="1"/>
    <col min="7430" max="7440" width="8.42578125" style="1" customWidth="1"/>
    <col min="7441" max="7446" width="13.5703125" style="1" customWidth="1"/>
    <col min="7447" max="7674" width="9.140625" style="1"/>
    <col min="7675" max="7676" width="4.85546875" style="1" customWidth="1"/>
    <col min="7677" max="7677" width="22.42578125" style="1" customWidth="1"/>
    <col min="7678" max="7678" width="30.140625" style="1" customWidth="1"/>
    <col min="7679" max="7679" width="8.7109375" style="1" customWidth="1"/>
    <col min="7680" max="7680" width="9.42578125" style="1" customWidth="1"/>
    <col min="7681" max="7681" width="9" style="1" customWidth="1"/>
    <col min="7682" max="7682" width="8.7109375" style="1" customWidth="1"/>
    <col min="7683" max="7683" width="17.5703125" style="1" customWidth="1"/>
    <col min="7684" max="7684" width="9.140625" style="1"/>
    <col min="7685" max="7685" width="28.140625" style="1" customWidth="1"/>
    <col min="7686" max="7696" width="8.42578125" style="1" customWidth="1"/>
    <col min="7697" max="7702" width="13.5703125" style="1" customWidth="1"/>
    <col min="7703" max="7930" width="9.140625" style="1"/>
    <col min="7931" max="7932" width="4.85546875" style="1" customWidth="1"/>
    <col min="7933" max="7933" width="22.42578125" style="1" customWidth="1"/>
    <col min="7934" max="7934" width="30.140625" style="1" customWidth="1"/>
    <col min="7935" max="7935" width="8.7109375" style="1" customWidth="1"/>
    <col min="7936" max="7936" width="9.42578125" style="1" customWidth="1"/>
    <col min="7937" max="7937" width="9" style="1" customWidth="1"/>
    <col min="7938" max="7938" width="8.7109375" style="1" customWidth="1"/>
    <col min="7939" max="7939" width="17.5703125" style="1" customWidth="1"/>
    <col min="7940" max="7940" width="9.140625" style="1"/>
    <col min="7941" max="7941" width="28.140625" style="1" customWidth="1"/>
    <col min="7942" max="7952" width="8.42578125" style="1" customWidth="1"/>
    <col min="7953" max="7958" width="13.5703125" style="1" customWidth="1"/>
    <col min="7959" max="8186" width="9.140625" style="1"/>
    <col min="8187" max="8188" width="4.85546875" style="1" customWidth="1"/>
    <col min="8189" max="8189" width="22.42578125" style="1" customWidth="1"/>
    <col min="8190" max="8190" width="30.140625" style="1" customWidth="1"/>
    <col min="8191" max="8191" width="8.7109375" style="1" customWidth="1"/>
    <col min="8192" max="8192" width="9.42578125" style="1" customWidth="1"/>
    <col min="8193" max="8193" width="9" style="1" customWidth="1"/>
    <col min="8194" max="8194" width="8.7109375" style="1" customWidth="1"/>
    <col min="8195" max="8195" width="17.5703125" style="1" customWidth="1"/>
    <col min="8196" max="8196" width="9.140625" style="1"/>
    <col min="8197" max="8197" width="28.140625" style="1" customWidth="1"/>
    <col min="8198" max="8208" width="8.42578125" style="1" customWidth="1"/>
    <col min="8209" max="8214" width="13.5703125" style="1" customWidth="1"/>
    <col min="8215" max="8442" width="9.140625" style="1"/>
    <col min="8443" max="8444" width="4.85546875" style="1" customWidth="1"/>
    <col min="8445" max="8445" width="22.42578125" style="1" customWidth="1"/>
    <col min="8446" max="8446" width="30.140625" style="1" customWidth="1"/>
    <col min="8447" max="8447" width="8.7109375" style="1" customWidth="1"/>
    <col min="8448" max="8448" width="9.42578125" style="1" customWidth="1"/>
    <col min="8449" max="8449" width="9" style="1" customWidth="1"/>
    <col min="8450" max="8450" width="8.7109375" style="1" customWidth="1"/>
    <col min="8451" max="8451" width="17.5703125" style="1" customWidth="1"/>
    <col min="8452" max="8452" width="9.140625" style="1"/>
    <col min="8453" max="8453" width="28.140625" style="1" customWidth="1"/>
    <col min="8454" max="8464" width="8.42578125" style="1" customWidth="1"/>
    <col min="8465" max="8470" width="13.5703125" style="1" customWidth="1"/>
    <col min="8471" max="8698" width="9.140625" style="1"/>
    <col min="8699" max="8700" width="4.85546875" style="1" customWidth="1"/>
    <col min="8701" max="8701" width="22.42578125" style="1" customWidth="1"/>
    <col min="8702" max="8702" width="30.140625" style="1" customWidth="1"/>
    <col min="8703" max="8703" width="8.7109375" style="1" customWidth="1"/>
    <col min="8704" max="8704" width="9.42578125" style="1" customWidth="1"/>
    <col min="8705" max="8705" width="9" style="1" customWidth="1"/>
    <col min="8706" max="8706" width="8.7109375" style="1" customWidth="1"/>
    <col min="8707" max="8707" width="17.5703125" style="1" customWidth="1"/>
    <col min="8708" max="8708" width="9.140625" style="1"/>
    <col min="8709" max="8709" width="28.140625" style="1" customWidth="1"/>
    <col min="8710" max="8720" width="8.42578125" style="1" customWidth="1"/>
    <col min="8721" max="8726" width="13.5703125" style="1" customWidth="1"/>
    <col min="8727" max="8954" width="9.140625" style="1"/>
    <col min="8955" max="8956" width="4.85546875" style="1" customWidth="1"/>
    <col min="8957" max="8957" width="22.42578125" style="1" customWidth="1"/>
    <col min="8958" max="8958" width="30.140625" style="1" customWidth="1"/>
    <col min="8959" max="8959" width="8.7109375" style="1" customWidth="1"/>
    <col min="8960" max="8960" width="9.42578125" style="1" customWidth="1"/>
    <col min="8961" max="8961" width="9" style="1" customWidth="1"/>
    <col min="8962" max="8962" width="8.7109375" style="1" customWidth="1"/>
    <col min="8963" max="8963" width="17.5703125" style="1" customWidth="1"/>
    <col min="8964" max="8964" width="9.140625" style="1"/>
    <col min="8965" max="8965" width="28.140625" style="1" customWidth="1"/>
    <col min="8966" max="8976" width="8.42578125" style="1" customWidth="1"/>
    <col min="8977" max="8982" width="13.5703125" style="1" customWidth="1"/>
    <col min="8983" max="9210" width="9.140625" style="1"/>
    <col min="9211" max="9212" width="4.85546875" style="1" customWidth="1"/>
    <col min="9213" max="9213" width="22.42578125" style="1" customWidth="1"/>
    <col min="9214" max="9214" width="30.140625" style="1" customWidth="1"/>
    <col min="9215" max="9215" width="8.7109375" style="1" customWidth="1"/>
    <col min="9216" max="9216" width="9.42578125" style="1" customWidth="1"/>
    <col min="9217" max="9217" width="9" style="1" customWidth="1"/>
    <col min="9218" max="9218" width="8.7109375" style="1" customWidth="1"/>
    <col min="9219" max="9219" width="17.5703125" style="1" customWidth="1"/>
    <col min="9220" max="9220" width="9.140625" style="1"/>
    <col min="9221" max="9221" width="28.140625" style="1" customWidth="1"/>
    <col min="9222" max="9232" width="8.42578125" style="1" customWidth="1"/>
    <col min="9233" max="9238" width="13.5703125" style="1" customWidth="1"/>
    <col min="9239" max="9466" width="9.140625" style="1"/>
    <col min="9467" max="9468" width="4.85546875" style="1" customWidth="1"/>
    <col min="9469" max="9469" width="22.42578125" style="1" customWidth="1"/>
    <col min="9470" max="9470" width="30.140625" style="1" customWidth="1"/>
    <col min="9471" max="9471" width="8.7109375" style="1" customWidth="1"/>
    <col min="9472" max="9472" width="9.42578125" style="1" customWidth="1"/>
    <col min="9473" max="9473" width="9" style="1" customWidth="1"/>
    <col min="9474" max="9474" width="8.7109375" style="1" customWidth="1"/>
    <col min="9475" max="9475" width="17.5703125" style="1" customWidth="1"/>
    <col min="9476" max="9476" width="9.140625" style="1"/>
    <col min="9477" max="9477" width="28.140625" style="1" customWidth="1"/>
    <col min="9478" max="9488" width="8.42578125" style="1" customWidth="1"/>
    <col min="9489" max="9494" width="13.5703125" style="1" customWidth="1"/>
    <col min="9495" max="9722" width="9.140625" style="1"/>
    <col min="9723" max="9724" width="4.85546875" style="1" customWidth="1"/>
    <col min="9725" max="9725" width="22.42578125" style="1" customWidth="1"/>
    <col min="9726" max="9726" width="30.140625" style="1" customWidth="1"/>
    <col min="9727" max="9727" width="8.7109375" style="1" customWidth="1"/>
    <col min="9728" max="9728" width="9.42578125" style="1" customWidth="1"/>
    <col min="9729" max="9729" width="9" style="1" customWidth="1"/>
    <col min="9730" max="9730" width="8.7109375" style="1" customWidth="1"/>
    <col min="9731" max="9731" width="17.5703125" style="1" customWidth="1"/>
    <col min="9732" max="9732" width="9.140625" style="1"/>
    <col min="9733" max="9733" width="28.140625" style="1" customWidth="1"/>
    <col min="9734" max="9744" width="8.42578125" style="1" customWidth="1"/>
    <col min="9745" max="9750" width="13.5703125" style="1" customWidth="1"/>
    <col min="9751" max="9978" width="9.140625" style="1"/>
    <col min="9979" max="9980" width="4.85546875" style="1" customWidth="1"/>
    <col min="9981" max="9981" width="22.42578125" style="1" customWidth="1"/>
    <col min="9982" max="9982" width="30.140625" style="1" customWidth="1"/>
    <col min="9983" max="9983" width="8.7109375" style="1" customWidth="1"/>
    <col min="9984" max="9984" width="9.42578125" style="1" customWidth="1"/>
    <col min="9985" max="9985" width="9" style="1" customWidth="1"/>
    <col min="9986" max="9986" width="8.7109375" style="1" customWidth="1"/>
    <col min="9987" max="9987" width="17.5703125" style="1" customWidth="1"/>
    <col min="9988" max="9988" width="9.140625" style="1"/>
    <col min="9989" max="9989" width="28.140625" style="1" customWidth="1"/>
    <col min="9990" max="10000" width="8.42578125" style="1" customWidth="1"/>
    <col min="10001" max="10006" width="13.5703125" style="1" customWidth="1"/>
    <col min="10007" max="10234" width="9.140625" style="1"/>
    <col min="10235" max="10236" width="4.85546875" style="1" customWidth="1"/>
    <col min="10237" max="10237" width="22.42578125" style="1" customWidth="1"/>
    <col min="10238" max="10238" width="30.140625" style="1" customWidth="1"/>
    <col min="10239" max="10239" width="8.7109375" style="1" customWidth="1"/>
    <col min="10240" max="10240" width="9.42578125" style="1" customWidth="1"/>
    <col min="10241" max="10241" width="9" style="1" customWidth="1"/>
    <col min="10242" max="10242" width="8.7109375" style="1" customWidth="1"/>
    <col min="10243" max="10243" width="17.5703125" style="1" customWidth="1"/>
    <col min="10244" max="10244" width="9.140625" style="1"/>
    <col min="10245" max="10245" width="28.140625" style="1" customWidth="1"/>
    <col min="10246" max="10256" width="8.42578125" style="1" customWidth="1"/>
    <col min="10257" max="10262" width="13.5703125" style="1" customWidth="1"/>
    <col min="10263" max="10490" width="9.140625" style="1"/>
    <col min="10491" max="10492" width="4.85546875" style="1" customWidth="1"/>
    <col min="10493" max="10493" width="22.42578125" style="1" customWidth="1"/>
    <col min="10494" max="10494" width="30.140625" style="1" customWidth="1"/>
    <col min="10495" max="10495" width="8.7109375" style="1" customWidth="1"/>
    <col min="10496" max="10496" width="9.42578125" style="1" customWidth="1"/>
    <col min="10497" max="10497" width="9" style="1" customWidth="1"/>
    <col min="10498" max="10498" width="8.7109375" style="1" customWidth="1"/>
    <col min="10499" max="10499" width="17.5703125" style="1" customWidth="1"/>
    <col min="10500" max="10500" width="9.140625" style="1"/>
    <col min="10501" max="10501" width="28.140625" style="1" customWidth="1"/>
    <col min="10502" max="10512" width="8.42578125" style="1" customWidth="1"/>
    <col min="10513" max="10518" width="13.5703125" style="1" customWidth="1"/>
    <col min="10519" max="10746" width="9.140625" style="1"/>
    <col min="10747" max="10748" width="4.85546875" style="1" customWidth="1"/>
    <col min="10749" max="10749" width="22.42578125" style="1" customWidth="1"/>
    <col min="10750" max="10750" width="30.140625" style="1" customWidth="1"/>
    <col min="10751" max="10751" width="8.7109375" style="1" customWidth="1"/>
    <col min="10752" max="10752" width="9.42578125" style="1" customWidth="1"/>
    <col min="10753" max="10753" width="9" style="1" customWidth="1"/>
    <col min="10754" max="10754" width="8.7109375" style="1" customWidth="1"/>
    <col min="10755" max="10755" width="17.5703125" style="1" customWidth="1"/>
    <col min="10756" max="10756" width="9.140625" style="1"/>
    <col min="10757" max="10757" width="28.140625" style="1" customWidth="1"/>
    <col min="10758" max="10768" width="8.42578125" style="1" customWidth="1"/>
    <col min="10769" max="10774" width="13.5703125" style="1" customWidth="1"/>
    <col min="10775" max="11002" width="9.140625" style="1"/>
    <col min="11003" max="11004" width="4.85546875" style="1" customWidth="1"/>
    <col min="11005" max="11005" width="22.42578125" style="1" customWidth="1"/>
    <col min="11006" max="11006" width="30.140625" style="1" customWidth="1"/>
    <col min="11007" max="11007" width="8.7109375" style="1" customWidth="1"/>
    <col min="11008" max="11008" width="9.42578125" style="1" customWidth="1"/>
    <col min="11009" max="11009" width="9" style="1" customWidth="1"/>
    <col min="11010" max="11010" width="8.7109375" style="1" customWidth="1"/>
    <col min="11011" max="11011" width="17.5703125" style="1" customWidth="1"/>
    <col min="11012" max="11012" width="9.140625" style="1"/>
    <col min="11013" max="11013" width="28.140625" style="1" customWidth="1"/>
    <col min="11014" max="11024" width="8.42578125" style="1" customWidth="1"/>
    <col min="11025" max="11030" width="13.5703125" style="1" customWidth="1"/>
    <col min="11031" max="11258" width="9.140625" style="1"/>
    <col min="11259" max="11260" width="4.85546875" style="1" customWidth="1"/>
    <col min="11261" max="11261" width="22.42578125" style="1" customWidth="1"/>
    <col min="11262" max="11262" width="30.140625" style="1" customWidth="1"/>
    <col min="11263" max="11263" width="8.7109375" style="1" customWidth="1"/>
    <col min="11264" max="11264" width="9.42578125" style="1" customWidth="1"/>
    <col min="11265" max="11265" width="9" style="1" customWidth="1"/>
    <col min="11266" max="11266" width="8.7109375" style="1" customWidth="1"/>
    <col min="11267" max="11267" width="17.5703125" style="1" customWidth="1"/>
    <col min="11268" max="11268" width="9.140625" style="1"/>
    <col min="11269" max="11269" width="28.140625" style="1" customWidth="1"/>
    <col min="11270" max="11280" width="8.42578125" style="1" customWidth="1"/>
    <col min="11281" max="11286" width="13.5703125" style="1" customWidth="1"/>
    <col min="11287" max="11514" width="9.140625" style="1"/>
    <col min="11515" max="11516" width="4.85546875" style="1" customWidth="1"/>
    <col min="11517" max="11517" width="22.42578125" style="1" customWidth="1"/>
    <col min="11518" max="11518" width="30.140625" style="1" customWidth="1"/>
    <col min="11519" max="11519" width="8.7109375" style="1" customWidth="1"/>
    <col min="11520" max="11520" width="9.42578125" style="1" customWidth="1"/>
    <col min="11521" max="11521" width="9" style="1" customWidth="1"/>
    <col min="11522" max="11522" width="8.7109375" style="1" customWidth="1"/>
    <col min="11523" max="11523" width="17.5703125" style="1" customWidth="1"/>
    <col min="11524" max="11524" width="9.140625" style="1"/>
    <col min="11525" max="11525" width="28.140625" style="1" customWidth="1"/>
    <col min="11526" max="11536" width="8.42578125" style="1" customWidth="1"/>
    <col min="11537" max="11542" width="13.5703125" style="1" customWidth="1"/>
    <col min="11543" max="11770" width="9.140625" style="1"/>
    <col min="11771" max="11772" width="4.85546875" style="1" customWidth="1"/>
    <col min="11773" max="11773" width="22.42578125" style="1" customWidth="1"/>
    <col min="11774" max="11774" width="30.140625" style="1" customWidth="1"/>
    <col min="11775" max="11775" width="8.7109375" style="1" customWidth="1"/>
    <col min="11776" max="11776" width="9.42578125" style="1" customWidth="1"/>
    <col min="11777" max="11777" width="9" style="1" customWidth="1"/>
    <col min="11778" max="11778" width="8.7109375" style="1" customWidth="1"/>
    <col min="11779" max="11779" width="17.5703125" style="1" customWidth="1"/>
    <col min="11780" max="11780" width="9.140625" style="1"/>
    <col min="11781" max="11781" width="28.140625" style="1" customWidth="1"/>
    <col min="11782" max="11792" width="8.42578125" style="1" customWidth="1"/>
    <col min="11793" max="11798" width="13.5703125" style="1" customWidth="1"/>
    <col min="11799" max="12026" width="9.140625" style="1"/>
    <col min="12027" max="12028" width="4.85546875" style="1" customWidth="1"/>
    <col min="12029" max="12029" width="22.42578125" style="1" customWidth="1"/>
    <col min="12030" max="12030" width="30.140625" style="1" customWidth="1"/>
    <col min="12031" max="12031" width="8.7109375" style="1" customWidth="1"/>
    <col min="12032" max="12032" width="9.42578125" style="1" customWidth="1"/>
    <col min="12033" max="12033" width="9" style="1" customWidth="1"/>
    <col min="12034" max="12034" width="8.7109375" style="1" customWidth="1"/>
    <col min="12035" max="12035" width="17.5703125" style="1" customWidth="1"/>
    <col min="12036" max="12036" width="9.140625" style="1"/>
    <col min="12037" max="12037" width="28.140625" style="1" customWidth="1"/>
    <col min="12038" max="12048" width="8.42578125" style="1" customWidth="1"/>
    <col min="12049" max="12054" width="13.5703125" style="1" customWidth="1"/>
    <col min="12055" max="12282" width="9.140625" style="1"/>
    <col min="12283" max="12284" width="4.85546875" style="1" customWidth="1"/>
    <col min="12285" max="12285" width="22.42578125" style="1" customWidth="1"/>
    <col min="12286" max="12286" width="30.140625" style="1" customWidth="1"/>
    <col min="12287" max="12287" width="8.7109375" style="1" customWidth="1"/>
    <col min="12288" max="12288" width="9.42578125" style="1" customWidth="1"/>
    <col min="12289" max="12289" width="9" style="1" customWidth="1"/>
    <col min="12290" max="12290" width="8.7109375" style="1" customWidth="1"/>
    <col min="12291" max="12291" width="17.5703125" style="1" customWidth="1"/>
    <col min="12292" max="12292" width="9.140625" style="1"/>
    <col min="12293" max="12293" width="28.140625" style="1" customWidth="1"/>
    <col min="12294" max="12304" width="8.42578125" style="1" customWidth="1"/>
    <col min="12305" max="12310" width="13.5703125" style="1" customWidth="1"/>
    <col min="12311" max="12538" width="9.140625" style="1"/>
    <col min="12539" max="12540" width="4.85546875" style="1" customWidth="1"/>
    <col min="12541" max="12541" width="22.42578125" style="1" customWidth="1"/>
    <col min="12542" max="12542" width="30.140625" style="1" customWidth="1"/>
    <col min="12543" max="12543" width="8.7109375" style="1" customWidth="1"/>
    <col min="12544" max="12544" width="9.42578125" style="1" customWidth="1"/>
    <col min="12545" max="12545" width="9" style="1" customWidth="1"/>
    <col min="12546" max="12546" width="8.7109375" style="1" customWidth="1"/>
    <col min="12547" max="12547" width="17.5703125" style="1" customWidth="1"/>
    <col min="12548" max="12548" width="9.140625" style="1"/>
    <col min="12549" max="12549" width="28.140625" style="1" customWidth="1"/>
    <col min="12550" max="12560" width="8.42578125" style="1" customWidth="1"/>
    <col min="12561" max="12566" width="13.5703125" style="1" customWidth="1"/>
    <col min="12567" max="12794" width="9.140625" style="1"/>
    <col min="12795" max="12796" width="4.85546875" style="1" customWidth="1"/>
    <col min="12797" max="12797" width="22.42578125" style="1" customWidth="1"/>
    <col min="12798" max="12798" width="30.140625" style="1" customWidth="1"/>
    <col min="12799" max="12799" width="8.7109375" style="1" customWidth="1"/>
    <col min="12800" max="12800" width="9.42578125" style="1" customWidth="1"/>
    <col min="12801" max="12801" width="9" style="1" customWidth="1"/>
    <col min="12802" max="12802" width="8.7109375" style="1" customWidth="1"/>
    <col min="12803" max="12803" width="17.5703125" style="1" customWidth="1"/>
    <col min="12804" max="12804" width="9.140625" style="1"/>
    <col min="12805" max="12805" width="28.140625" style="1" customWidth="1"/>
    <col min="12806" max="12816" width="8.42578125" style="1" customWidth="1"/>
    <col min="12817" max="12822" width="13.5703125" style="1" customWidth="1"/>
    <col min="12823" max="13050" width="9.140625" style="1"/>
    <col min="13051" max="13052" width="4.85546875" style="1" customWidth="1"/>
    <col min="13053" max="13053" width="22.42578125" style="1" customWidth="1"/>
    <col min="13054" max="13054" width="30.140625" style="1" customWidth="1"/>
    <col min="13055" max="13055" width="8.7109375" style="1" customWidth="1"/>
    <col min="13056" max="13056" width="9.42578125" style="1" customWidth="1"/>
    <col min="13057" max="13057" width="9" style="1" customWidth="1"/>
    <col min="13058" max="13058" width="8.7109375" style="1" customWidth="1"/>
    <col min="13059" max="13059" width="17.5703125" style="1" customWidth="1"/>
    <col min="13060" max="13060" width="9.140625" style="1"/>
    <col min="13061" max="13061" width="28.140625" style="1" customWidth="1"/>
    <col min="13062" max="13072" width="8.42578125" style="1" customWidth="1"/>
    <col min="13073" max="13078" width="13.5703125" style="1" customWidth="1"/>
    <col min="13079" max="13306" width="9.140625" style="1"/>
    <col min="13307" max="13308" width="4.85546875" style="1" customWidth="1"/>
    <col min="13309" max="13309" width="22.42578125" style="1" customWidth="1"/>
    <col min="13310" max="13310" width="30.140625" style="1" customWidth="1"/>
    <col min="13311" max="13311" width="8.7109375" style="1" customWidth="1"/>
    <col min="13312" max="13312" width="9.42578125" style="1" customWidth="1"/>
    <col min="13313" max="13313" width="9" style="1" customWidth="1"/>
    <col min="13314" max="13314" width="8.7109375" style="1" customWidth="1"/>
    <col min="13315" max="13315" width="17.5703125" style="1" customWidth="1"/>
    <col min="13316" max="13316" width="9.140625" style="1"/>
    <col min="13317" max="13317" width="28.140625" style="1" customWidth="1"/>
    <col min="13318" max="13328" width="8.42578125" style="1" customWidth="1"/>
    <col min="13329" max="13334" width="13.5703125" style="1" customWidth="1"/>
    <col min="13335" max="13562" width="9.140625" style="1"/>
    <col min="13563" max="13564" width="4.85546875" style="1" customWidth="1"/>
    <col min="13565" max="13565" width="22.42578125" style="1" customWidth="1"/>
    <col min="13566" max="13566" width="30.140625" style="1" customWidth="1"/>
    <col min="13567" max="13567" width="8.7109375" style="1" customWidth="1"/>
    <col min="13568" max="13568" width="9.42578125" style="1" customWidth="1"/>
    <col min="13569" max="13569" width="9" style="1" customWidth="1"/>
    <col min="13570" max="13570" width="8.7109375" style="1" customWidth="1"/>
    <col min="13571" max="13571" width="17.5703125" style="1" customWidth="1"/>
    <col min="13572" max="13572" width="9.140625" style="1"/>
    <col min="13573" max="13573" width="28.140625" style="1" customWidth="1"/>
    <col min="13574" max="13584" width="8.42578125" style="1" customWidth="1"/>
    <col min="13585" max="13590" width="13.5703125" style="1" customWidth="1"/>
    <col min="13591" max="13818" width="9.140625" style="1"/>
    <col min="13819" max="13820" width="4.85546875" style="1" customWidth="1"/>
    <col min="13821" max="13821" width="22.42578125" style="1" customWidth="1"/>
    <col min="13822" max="13822" width="30.140625" style="1" customWidth="1"/>
    <col min="13823" max="13823" width="8.7109375" style="1" customWidth="1"/>
    <col min="13824" max="13824" width="9.42578125" style="1" customWidth="1"/>
    <col min="13825" max="13825" width="9" style="1" customWidth="1"/>
    <col min="13826" max="13826" width="8.7109375" style="1" customWidth="1"/>
    <col min="13827" max="13827" width="17.5703125" style="1" customWidth="1"/>
    <col min="13828" max="13828" width="9.140625" style="1"/>
    <col min="13829" max="13829" width="28.140625" style="1" customWidth="1"/>
    <col min="13830" max="13840" width="8.42578125" style="1" customWidth="1"/>
    <col min="13841" max="13846" width="13.5703125" style="1" customWidth="1"/>
    <col min="13847" max="14074" width="9.140625" style="1"/>
    <col min="14075" max="14076" width="4.85546875" style="1" customWidth="1"/>
    <col min="14077" max="14077" width="22.42578125" style="1" customWidth="1"/>
    <col min="14078" max="14078" width="30.140625" style="1" customWidth="1"/>
    <col min="14079" max="14079" width="8.7109375" style="1" customWidth="1"/>
    <col min="14080" max="14080" width="9.42578125" style="1" customWidth="1"/>
    <col min="14081" max="14081" width="9" style="1" customWidth="1"/>
    <col min="14082" max="14082" width="8.7109375" style="1" customWidth="1"/>
    <col min="14083" max="14083" width="17.5703125" style="1" customWidth="1"/>
    <col min="14084" max="14084" width="9.140625" style="1"/>
    <col min="14085" max="14085" width="28.140625" style="1" customWidth="1"/>
    <col min="14086" max="14096" width="8.42578125" style="1" customWidth="1"/>
    <col min="14097" max="14102" width="13.5703125" style="1" customWidth="1"/>
    <col min="14103" max="14330" width="9.140625" style="1"/>
    <col min="14331" max="14332" width="4.85546875" style="1" customWidth="1"/>
    <col min="14333" max="14333" width="22.42578125" style="1" customWidth="1"/>
    <col min="14334" max="14334" width="30.140625" style="1" customWidth="1"/>
    <col min="14335" max="14335" width="8.7109375" style="1" customWidth="1"/>
    <col min="14336" max="14336" width="9.42578125" style="1" customWidth="1"/>
    <col min="14337" max="14337" width="9" style="1" customWidth="1"/>
    <col min="14338" max="14338" width="8.7109375" style="1" customWidth="1"/>
    <col min="14339" max="14339" width="17.5703125" style="1" customWidth="1"/>
    <col min="14340" max="14340" width="9.140625" style="1"/>
    <col min="14341" max="14341" width="28.140625" style="1" customWidth="1"/>
    <col min="14342" max="14352" width="8.42578125" style="1" customWidth="1"/>
    <col min="14353" max="14358" width="13.5703125" style="1" customWidth="1"/>
    <col min="14359" max="14586" width="9.140625" style="1"/>
    <col min="14587" max="14588" width="4.85546875" style="1" customWidth="1"/>
    <col min="14589" max="14589" width="22.42578125" style="1" customWidth="1"/>
    <col min="14590" max="14590" width="30.140625" style="1" customWidth="1"/>
    <col min="14591" max="14591" width="8.7109375" style="1" customWidth="1"/>
    <col min="14592" max="14592" width="9.42578125" style="1" customWidth="1"/>
    <col min="14593" max="14593" width="9" style="1" customWidth="1"/>
    <col min="14594" max="14594" width="8.7109375" style="1" customWidth="1"/>
    <col min="14595" max="14595" width="17.5703125" style="1" customWidth="1"/>
    <col min="14596" max="14596" width="9.140625" style="1"/>
    <col min="14597" max="14597" width="28.140625" style="1" customWidth="1"/>
    <col min="14598" max="14608" width="8.42578125" style="1" customWidth="1"/>
    <col min="14609" max="14614" width="13.5703125" style="1" customWidth="1"/>
    <col min="14615" max="14842" width="9.140625" style="1"/>
    <col min="14843" max="14844" width="4.85546875" style="1" customWidth="1"/>
    <col min="14845" max="14845" width="22.42578125" style="1" customWidth="1"/>
    <col min="14846" max="14846" width="30.140625" style="1" customWidth="1"/>
    <col min="14847" max="14847" width="8.7109375" style="1" customWidth="1"/>
    <col min="14848" max="14848" width="9.42578125" style="1" customWidth="1"/>
    <col min="14849" max="14849" width="9" style="1" customWidth="1"/>
    <col min="14850" max="14850" width="8.7109375" style="1" customWidth="1"/>
    <col min="14851" max="14851" width="17.5703125" style="1" customWidth="1"/>
    <col min="14852" max="14852" width="9.140625" style="1"/>
    <col min="14853" max="14853" width="28.140625" style="1" customWidth="1"/>
    <col min="14854" max="14864" width="8.42578125" style="1" customWidth="1"/>
    <col min="14865" max="14870" width="13.5703125" style="1" customWidth="1"/>
    <col min="14871" max="15098" width="9.140625" style="1"/>
    <col min="15099" max="15100" width="4.85546875" style="1" customWidth="1"/>
    <col min="15101" max="15101" width="22.42578125" style="1" customWidth="1"/>
    <col min="15102" max="15102" width="30.140625" style="1" customWidth="1"/>
    <col min="15103" max="15103" width="8.7109375" style="1" customWidth="1"/>
    <col min="15104" max="15104" width="9.42578125" style="1" customWidth="1"/>
    <col min="15105" max="15105" width="9" style="1" customWidth="1"/>
    <col min="15106" max="15106" width="8.7109375" style="1" customWidth="1"/>
    <col min="15107" max="15107" width="17.5703125" style="1" customWidth="1"/>
    <col min="15108" max="15108" width="9.140625" style="1"/>
    <col min="15109" max="15109" width="28.140625" style="1" customWidth="1"/>
    <col min="15110" max="15120" width="8.42578125" style="1" customWidth="1"/>
    <col min="15121" max="15126" width="13.5703125" style="1" customWidth="1"/>
    <col min="15127" max="15354" width="9.140625" style="1"/>
    <col min="15355" max="15356" width="4.85546875" style="1" customWidth="1"/>
    <col min="15357" max="15357" width="22.42578125" style="1" customWidth="1"/>
    <col min="15358" max="15358" width="30.140625" style="1" customWidth="1"/>
    <col min="15359" max="15359" width="8.7109375" style="1" customWidth="1"/>
    <col min="15360" max="15360" width="9.42578125" style="1" customWidth="1"/>
    <col min="15361" max="15361" width="9" style="1" customWidth="1"/>
    <col min="15362" max="15362" width="8.7109375" style="1" customWidth="1"/>
    <col min="15363" max="15363" width="17.5703125" style="1" customWidth="1"/>
    <col min="15364" max="15364" width="9.140625" style="1"/>
    <col min="15365" max="15365" width="28.140625" style="1" customWidth="1"/>
    <col min="15366" max="15376" width="8.42578125" style="1" customWidth="1"/>
    <col min="15377" max="15382" width="13.5703125" style="1" customWidth="1"/>
    <col min="15383" max="15610" width="9.140625" style="1"/>
    <col min="15611" max="15612" width="4.85546875" style="1" customWidth="1"/>
    <col min="15613" max="15613" width="22.42578125" style="1" customWidth="1"/>
    <col min="15614" max="15614" width="30.140625" style="1" customWidth="1"/>
    <col min="15615" max="15615" width="8.7109375" style="1" customWidth="1"/>
    <col min="15616" max="15616" width="9.42578125" style="1" customWidth="1"/>
    <col min="15617" max="15617" width="9" style="1" customWidth="1"/>
    <col min="15618" max="15618" width="8.7109375" style="1" customWidth="1"/>
    <col min="15619" max="15619" width="17.5703125" style="1" customWidth="1"/>
    <col min="15620" max="15620" width="9.140625" style="1"/>
    <col min="15621" max="15621" width="28.140625" style="1" customWidth="1"/>
    <col min="15622" max="15632" width="8.42578125" style="1" customWidth="1"/>
    <col min="15633" max="15638" width="13.5703125" style="1" customWidth="1"/>
    <col min="15639" max="15866" width="9.140625" style="1"/>
    <col min="15867" max="15868" width="4.85546875" style="1" customWidth="1"/>
    <col min="15869" max="15869" width="22.42578125" style="1" customWidth="1"/>
    <col min="15870" max="15870" width="30.140625" style="1" customWidth="1"/>
    <col min="15871" max="15871" width="8.7109375" style="1" customWidth="1"/>
    <col min="15872" max="15872" width="9.42578125" style="1" customWidth="1"/>
    <col min="15873" max="15873" width="9" style="1" customWidth="1"/>
    <col min="15874" max="15874" width="8.7109375" style="1" customWidth="1"/>
    <col min="15875" max="15875" width="17.5703125" style="1" customWidth="1"/>
    <col min="15876" max="15876" width="9.140625" style="1"/>
    <col min="15877" max="15877" width="28.140625" style="1" customWidth="1"/>
    <col min="15878" max="15888" width="8.42578125" style="1" customWidth="1"/>
    <col min="15889" max="15894" width="13.5703125" style="1" customWidth="1"/>
    <col min="15895" max="16122" width="9.140625" style="1"/>
    <col min="16123" max="16124" width="4.85546875" style="1" customWidth="1"/>
    <col min="16125" max="16125" width="22.42578125" style="1" customWidth="1"/>
    <col min="16126" max="16126" width="30.140625" style="1" customWidth="1"/>
    <col min="16127" max="16127" width="8.7109375" style="1" customWidth="1"/>
    <col min="16128" max="16128" width="9.42578125" style="1" customWidth="1"/>
    <col min="16129" max="16129" width="9" style="1" customWidth="1"/>
    <col min="16130" max="16130" width="8.7109375" style="1" customWidth="1"/>
    <col min="16131" max="16131" width="17.5703125" style="1" customWidth="1"/>
    <col min="16132" max="16132" width="9.140625" style="1"/>
    <col min="16133" max="16133" width="28.140625" style="1" customWidth="1"/>
    <col min="16134" max="16144" width="8.42578125" style="1" customWidth="1"/>
    <col min="16145" max="16150" width="13.5703125" style="1" customWidth="1"/>
    <col min="16151" max="16383" width="9.140625" style="1"/>
    <col min="16384" max="16384" width="9.140625" style="1" customWidth="1"/>
  </cols>
  <sheetData>
    <row r="1" spans="1:21" s="13" customFormat="1" ht="27.75" thickBot="1" x14ac:dyDescent="0.4">
      <c r="A1" s="173" t="s">
        <v>224</v>
      </c>
      <c r="B1" s="174"/>
      <c r="C1" s="174"/>
      <c r="D1" s="174"/>
      <c r="E1" s="174"/>
      <c r="F1" s="174"/>
      <c r="G1" s="174"/>
      <c r="H1" s="175"/>
    </row>
    <row r="2" spans="1:21" ht="16.5" customHeight="1" thickBot="1" x14ac:dyDescent="0.3">
      <c r="A2" s="176" t="s">
        <v>31</v>
      </c>
      <c r="B2" s="178" t="s">
        <v>32</v>
      </c>
      <c r="C2" s="180" t="s">
        <v>33</v>
      </c>
      <c r="D2" s="182" t="s">
        <v>34</v>
      </c>
      <c r="E2" s="183"/>
      <c r="F2" s="183"/>
      <c r="G2" s="183"/>
      <c r="H2" s="184"/>
      <c r="K2" s="185" t="s">
        <v>17</v>
      </c>
      <c r="L2" s="186"/>
      <c r="M2" s="186"/>
      <c r="N2" s="186"/>
      <c r="O2" s="186"/>
      <c r="P2" s="187"/>
      <c r="Q2" s="166" t="s">
        <v>7</v>
      </c>
      <c r="R2" s="167"/>
      <c r="S2" s="168"/>
      <c r="T2" s="169" t="s">
        <v>8</v>
      </c>
      <c r="U2" s="171" t="s">
        <v>9</v>
      </c>
    </row>
    <row r="3" spans="1:21" ht="51.75" thickBot="1" x14ac:dyDescent="0.25">
      <c r="A3" s="177"/>
      <c r="B3" s="179"/>
      <c r="C3" s="181"/>
      <c r="D3" s="14" t="s">
        <v>27</v>
      </c>
      <c r="E3" s="15" t="s">
        <v>35</v>
      </c>
      <c r="F3" s="16" t="s">
        <v>232</v>
      </c>
      <c r="G3" s="17" t="s">
        <v>36</v>
      </c>
      <c r="H3" s="18" t="s">
        <v>26</v>
      </c>
      <c r="J3" s="2"/>
      <c r="K3" s="19" t="s">
        <v>10</v>
      </c>
      <c r="L3" s="20" t="s">
        <v>11</v>
      </c>
      <c r="M3" s="20" t="s">
        <v>37</v>
      </c>
      <c r="N3" s="52" t="s">
        <v>38</v>
      </c>
      <c r="O3" s="20" t="s">
        <v>223</v>
      </c>
      <c r="P3" s="65" t="s">
        <v>12</v>
      </c>
      <c r="Q3" s="67" t="s">
        <v>13</v>
      </c>
      <c r="R3" s="21" t="s">
        <v>14</v>
      </c>
      <c r="S3" s="73" t="s">
        <v>15</v>
      </c>
      <c r="T3" s="170"/>
      <c r="U3" s="172"/>
    </row>
    <row r="4" spans="1:21" ht="13.5" thickBot="1" x14ac:dyDescent="0.25">
      <c r="A4" s="22" t="s">
        <v>18</v>
      </c>
      <c r="B4" s="23" t="s">
        <v>19</v>
      </c>
      <c r="C4" s="24" t="s">
        <v>20</v>
      </c>
      <c r="D4" s="24" t="s">
        <v>21</v>
      </c>
      <c r="E4" s="25" t="s">
        <v>22</v>
      </c>
      <c r="F4" s="24" t="s">
        <v>23</v>
      </c>
      <c r="G4" s="25" t="s">
        <v>24</v>
      </c>
      <c r="H4" s="26">
        <v>9</v>
      </c>
      <c r="J4" s="5" t="s">
        <v>225</v>
      </c>
      <c r="K4" s="54">
        <f>SUMIFS($E$5:$E$96,$H$5:$H$96,J4)</f>
        <v>1456.33</v>
      </c>
      <c r="L4" s="57">
        <f>SUMIFS($E$98:$E$228,$H$98:$H$228,J4)</f>
        <v>1651.4899999999996</v>
      </c>
      <c r="M4" s="57">
        <f>SUMIFS($E$230:$E$333,$H$230:$H$333,J4)</f>
        <v>1511.8899999999999</v>
      </c>
      <c r="N4" s="60">
        <f>SUMIFS($E$335:$E$357,$H$335:$H$357,$J$4)</f>
        <v>304.23999999999995</v>
      </c>
      <c r="O4" s="57">
        <f>SUMIFS($E$359:$E$391,$H$359:$H$391,$J$4)</f>
        <v>298.66000000000003</v>
      </c>
      <c r="P4" s="27">
        <f t="shared" ref="P4:P7" si="0">SUM(K4:O4)</f>
        <v>5222.6099999999988</v>
      </c>
      <c r="Q4" s="68">
        <f t="shared" ref="Q4:Q9" si="1">K4/$K$9*K$33+L4/$L$9*$L$33+M4/$M$9*$M$33+N4/$N$9*$N$33+O4/$O$9*$O$33</f>
        <v>423.69865058399097</v>
      </c>
      <c r="R4" s="28">
        <f>P4/$P$9*P$34</f>
        <v>104.65995090045986</v>
      </c>
      <c r="S4" s="74">
        <f>SUM(Q4:R4)</f>
        <v>528.35860148445079</v>
      </c>
      <c r="T4" s="29">
        <f t="shared" ref="T4:T7" si="2">P4+S4</f>
        <v>5750.9686014844492</v>
      </c>
      <c r="U4" s="63">
        <f>P4/$P$9</f>
        <v>0.94518153075462719</v>
      </c>
    </row>
    <row r="5" spans="1:21" ht="16.5" thickTop="1" x14ac:dyDescent="0.25">
      <c r="A5" s="30"/>
      <c r="B5" s="78" t="s">
        <v>55</v>
      </c>
      <c r="C5" s="79" t="s">
        <v>25</v>
      </c>
      <c r="D5" s="84">
        <v>35.1</v>
      </c>
      <c r="E5" s="84">
        <f t="shared" ref="E5:E29" si="3">D5</f>
        <v>35.1</v>
      </c>
      <c r="F5" s="86"/>
      <c r="G5" s="86"/>
      <c r="H5" s="135" t="s">
        <v>225</v>
      </c>
      <c r="J5" s="6" t="s">
        <v>226</v>
      </c>
      <c r="K5" s="54">
        <f>SUMIFS($E$5:$E$96,$H$5:$H$96,J5)</f>
        <v>216.28</v>
      </c>
      <c r="L5" s="57">
        <f>SUMIFS($E$98:$E$228,$H$98:$H$228,J5)</f>
        <v>0</v>
      </c>
      <c r="M5" s="57">
        <f>SUMIFS($E$230:$E$333,$H$230:$H$333,J5)</f>
        <v>0</v>
      </c>
      <c r="N5" s="60">
        <f>SUMIFS($E$335:$E$357,$H$335:$H$357,$J$5)</f>
        <v>0</v>
      </c>
      <c r="O5" s="57">
        <f>SUMIFS($E$359:$E$391,$H$359:$H$391,$J$5)</f>
        <v>0</v>
      </c>
      <c r="P5" s="27">
        <f t="shared" si="0"/>
        <v>216.28</v>
      </c>
      <c r="Q5" s="68">
        <f t="shared" si="1"/>
        <v>1.415016966507519</v>
      </c>
      <c r="R5" s="28">
        <f>P5/$P$9*P$34</f>
        <v>4.3342034309955109</v>
      </c>
      <c r="S5" s="74">
        <f>SUM(Q5:R5)</f>
        <v>5.7492203975030298</v>
      </c>
      <c r="T5" s="29">
        <f t="shared" si="2"/>
        <v>222.02922039750302</v>
      </c>
      <c r="U5" s="63">
        <f>P5/$P$9</f>
        <v>3.9142088241628389E-2</v>
      </c>
    </row>
    <row r="6" spans="1:21" ht="15.75" x14ac:dyDescent="0.25">
      <c r="A6" s="30"/>
      <c r="B6" s="78" t="s">
        <v>56</v>
      </c>
      <c r="C6" s="79" t="s">
        <v>25</v>
      </c>
      <c r="D6" s="84">
        <v>51.58</v>
      </c>
      <c r="E6" s="84">
        <f t="shared" si="3"/>
        <v>51.58</v>
      </c>
      <c r="F6" s="86"/>
      <c r="G6" s="86"/>
      <c r="H6" s="136" t="s">
        <v>225</v>
      </c>
      <c r="J6" s="6" t="s">
        <v>227</v>
      </c>
      <c r="K6" s="54">
        <f>SUMIFS($E$5:$E$96,$H$5:$H$96,J6)</f>
        <v>7.17</v>
      </c>
      <c r="L6" s="57">
        <f>SUMIFS($E$98:$E$228,$H$98:$H$228,J6)</f>
        <v>24.85</v>
      </c>
      <c r="M6" s="57">
        <f>SUMIFS($E$230:$E$333,$H$230:$H$333,J6)</f>
        <v>19.41</v>
      </c>
      <c r="N6" s="60">
        <f>SUMIFS($E$335:$E$357,$H$335:$H$357,$J$6)</f>
        <v>0</v>
      </c>
      <c r="O6" s="57">
        <f>SUMIFS($E$359:$E$391,$H$359:$H$391,$J$6)</f>
        <v>5.93</v>
      </c>
      <c r="P6" s="27">
        <f t="shared" si="0"/>
        <v>57.360000000000007</v>
      </c>
      <c r="Q6" s="68">
        <f t="shared" si="1"/>
        <v>5.2637266802707483</v>
      </c>
      <c r="R6" s="28">
        <f>P6/$P$9*P$34</f>
        <v>1.1494817310981253</v>
      </c>
      <c r="S6" s="74">
        <f t="shared" ref="S6:S7" si="4">SUM(Q6:R6)</f>
        <v>6.4132084113688741</v>
      </c>
      <c r="T6" s="29">
        <f t="shared" si="2"/>
        <v>63.773208411368884</v>
      </c>
      <c r="U6" s="63">
        <f>P6/$P$9</f>
        <v>1.0380942211669153E-2</v>
      </c>
    </row>
    <row r="7" spans="1:21" ht="16.5" thickBot="1" x14ac:dyDescent="0.3">
      <c r="A7" s="30"/>
      <c r="B7" s="78" t="s">
        <v>57</v>
      </c>
      <c r="C7" s="79" t="s">
        <v>25</v>
      </c>
      <c r="D7" s="84">
        <v>35.04</v>
      </c>
      <c r="E7" s="84">
        <f t="shared" si="3"/>
        <v>35.04</v>
      </c>
      <c r="F7" s="86"/>
      <c r="G7" s="86"/>
      <c r="H7" s="137" t="s">
        <v>225</v>
      </c>
      <c r="J7" s="6" t="s">
        <v>228</v>
      </c>
      <c r="K7" s="54">
        <f>SUMIFS($E$5:$E$96,$H$5:$H$96,J7)</f>
        <v>0</v>
      </c>
      <c r="L7" s="57">
        <f>SUMIFS($E$98:$E$228,$H$98:$H$228,J7)</f>
        <v>29.26</v>
      </c>
      <c r="M7" s="57">
        <f>SUMIFS($E$230:$E$333,$H$230:$H$333,J7)</f>
        <v>0</v>
      </c>
      <c r="N7" s="60">
        <f>SUMIFS($E$335:$E$357,$H$335:$H$357,$J$7)</f>
        <v>0</v>
      </c>
      <c r="O7" s="57">
        <f>SUMIFS($E$359:$E$391,$H$359:$H$391,$J$7)</f>
        <v>0</v>
      </c>
      <c r="P7" s="27">
        <f t="shared" si="0"/>
        <v>29.26</v>
      </c>
      <c r="Q7" s="68">
        <f t="shared" si="1"/>
        <v>3.0526057692307704</v>
      </c>
      <c r="R7" s="28">
        <f>P7/$P$9*P$34</f>
        <v>0.58636393744649828</v>
      </c>
      <c r="S7" s="74">
        <f t="shared" si="4"/>
        <v>3.6389697066772686</v>
      </c>
      <c r="T7" s="29">
        <f t="shared" si="2"/>
        <v>32.898969706677271</v>
      </c>
      <c r="U7" s="63">
        <f>P7/$P$9</f>
        <v>5.2954387920753033E-3</v>
      </c>
    </row>
    <row r="8" spans="1:21" ht="16.5" thickBot="1" x14ac:dyDescent="0.3">
      <c r="A8" s="30"/>
      <c r="B8" s="78" t="s">
        <v>58</v>
      </c>
      <c r="C8" s="79" t="s">
        <v>25</v>
      </c>
      <c r="D8" s="84">
        <v>50.39</v>
      </c>
      <c r="E8" s="84">
        <f t="shared" si="3"/>
        <v>50.39</v>
      </c>
      <c r="F8" s="86"/>
      <c r="G8" s="86"/>
      <c r="H8" s="136" t="s">
        <v>225</v>
      </c>
      <c r="J8" s="7" t="s">
        <v>6</v>
      </c>
      <c r="K8" s="55">
        <f>SUMIFS($E$5:$E$96,$H$5:$H$96,J8)</f>
        <v>0</v>
      </c>
      <c r="L8" s="58">
        <f>SUMIFS($E$98:$E$228,$H$98:$H$228,J8)</f>
        <v>0</v>
      </c>
      <c r="M8" s="58">
        <f>SUMIFS($E$230:$E$333,$H$230:$H$333,J8)</f>
        <v>0</v>
      </c>
      <c r="N8" s="61">
        <f>SUMIFS($E$335:$E$357,$H$335:$H$357,$J$8)</f>
        <v>0</v>
      </c>
      <c r="O8" s="58">
        <f>SUMIFS($E$359:$E$391,$H$359:$H$391,$J$8)</f>
        <v>0</v>
      </c>
      <c r="P8" s="33">
        <f>SUM(K8:O8)</f>
        <v>0</v>
      </c>
      <c r="Q8" s="69">
        <f t="shared" si="1"/>
        <v>0</v>
      </c>
      <c r="R8" s="64">
        <f>P8/$P$9*P$34</f>
        <v>0</v>
      </c>
      <c r="S8" s="75">
        <f>SUM(Q8:R8)</f>
        <v>0</v>
      </c>
      <c r="T8" s="32">
        <f>P8+S8</f>
        <v>0</v>
      </c>
      <c r="U8" s="77">
        <f>P8/$P$9</f>
        <v>0</v>
      </c>
    </row>
    <row r="9" spans="1:21" ht="16.5" thickBot="1" x14ac:dyDescent="0.3">
      <c r="A9" s="30"/>
      <c r="B9" s="78" t="s">
        <v>59</v>
      </c>
      <c r="C9" s="79" t="s">
        <v>25</v>
      </c>
      <c r="D9" s="84">
        <v>71.48</v>
      </c>
      <c r="E9" s="84">
        <f t="shared" si="3"/>
        <v>71.48</v>
      </c>
      <c r="F9" s="86"/>
      <c r="G9" s="86"/>
      <c r="H9" s="136" t="s">
        <v>225</v>
      </c>
      <c r="J9" s="8" t="s">
        <v>28</v>
      </c>
      <c r="K9" s="56">
        <f t="shared" ref="K9:P9" si="5">SUM(K4:K8)</f>
        <v>1679.78</v>
      </c>
      <c r="L9" s="59">
        <f t="shared" si="5"/>
        <v>1705.5999999999995</v>
      </c>
      <c r="M9" s="62">
        <f t="shared" si="5"/>
        <v>1531.3</v>
      </c>
      <c r="N9" s="56">
        <f t="shared" si="5"/>
        <v>304.23999999999995</v>
      </c>
      <c r="O9" s="53">
        <f t="shared" si="5"/>
        <v>304.59000000000003</v>
      </c>
      <c r="P9" s="66">
        <f t="shared" si="5"/>
        <v>5525.5099999999984</v>
      </c>
      <c r="Q9" s="70">
        <f t="shared" si="1"/>
        <v>433.43</v>
      </c>
      <c r="R9" s="72">
        <f>SUM(R4:R8)</f>
        <v>110.72999999999999</v>
      </c>
      <c r="S9" s="76">
        <f>SUM(S4:S8)</f>
        <v>544.15999999999985</v>
      </c>
      <c r="T9" s="12">
        <f>SUM(T4:T8)</f>
        <v>6069.6699999999983</v>
      </c>
      <c r="U9" s="34">
        <f>SUM(U4:U8)</f>
        <v>1</v>
      </c>
    </row>
    <row r="10" spans="1:21" ht="15.75" x14ac:dyDescent="0.25">
      <c r="A10" s="30"/>
      <c r="B10" s="78" t="s">
        <v>60</v>
      </c>
      <c r="C10" s="79" t="s">
        <v>48</v>
      </c>
      <c r="D10" s="85">
        <v>15.85</v>
      </c>
      <c r="E10" s="85">
        <f>D10</f>
        <v>15.85</v>
      </c>
      <c r="F10" s="86"/>
      <c r="G10" s="86"/>
      <c r="H10" s="138" t="s">
        <v>225</v>
      </c>
      <c r="P10" s="9"/>
      <c r="T10" s="9">
        <f>E393-T9</f>
        <v>0</v>
      </c>
      <c r="U10" s="10"/>
    </row>
    <row r="11" spans="1:21" ht="15.75" x14ac:dyDescent="0.25">
      <c r="A11" s="30"/>
      <c r="B11" s="78" t="s">
        <v>61</v>
      </c>
      <c r="C11" s="79" t="s">
        <v>25</v>
      </c>
      <c r="D11" s="84">
        <v>30.74</v>
      </c>
      <c r="E11" s="84">
        <f t="shared" si="3"/>
        <v>30.74</v>
      </c>
      <c r="F11" s="86"/>
      <c r="G11" s="86"/>
      <c r="H11" s="138" t="s">
        <v>225</v>
      </c>
      <c r="J11" s="123"/>
      <c r="K11" s="124"/>
      <c r="L11" s="124"/>
      <c r="M11" s="124"/>
      <c r="N11" s="124"/>
      <c r="O11" s="124"/>
      <c r="P11" s="125"/>
      <c r="Q11" s="126"/>
      <c r="R11" s="126"/>
      <c r="S11" s="127"/>
      <c r="T11" s="125"/>
      <c r="U11" s="128"/>
    </row>
    <row r="12" spans="1:21" ht="15.75" x14ac:dyDescent="0.25">
      <c r="A12" s="30"/>
      <c r="B12" s="78" t="s">
        <v>62</v>
      </c>
      <c r="C12" s="79" t="s">
        <v>25</v>
      </c>
      <c r="D12" s="84">
        <v>34.840000000000003</v>
      </c>
      <c r="E12" s="84">
        <f t="shared" si="3"/>
        <v>34.840000000000003</v>
      </c>
      <c r="F12" s="86"/>
      <c r="G12" s="86"/>
      <c r="H12" s="138" t="s">
        <v>225</v>
      </c>
      <c r="J12" s="123"/>
      <c r="K12" s="124"/>
      <c r="L12" s="124"/>
      <c r="M12" s="124"/>
      <c r="N12" s="124"/>
      <c r="O12" s="124"/>
      <c r="P12" s="125"/>
      <c r="Q12" s="126"/>
      <c r="R12" s="126"/>
      <c r="S12" s="127"/>
      <c r="T12" s="125"/>
      <c r="U12" s="128"/>
    </row>
    <row r="13" spans="1:21" ht="15.75" x14ac:dyDescent="0.25">
      <c r="A13" s="30"/>
      <c r="B13" s="78" t="s">
        <v>63</v>
      </c>
      <c r="C13" s="79" t="s">
        <v>25</v>
      </c>
      <c r="D13" s="84">
        <v>20.52</v>
      </c>
      <c r="E13" s="84">
        <f t="shared" si="3"/>
        <v>20.52</v>
      </c>
      <c r="F13" s="86"/>
      <c r="G13" s="86"/>
      <c r="H13" s="138" t="s">
        <v>225</v>
      </c>
      <c r="J13" s="129"/>
      <c r="K13" s="124"/>
      <c r="L13" s="124"/>
      <c r="M13" s="124"/>
      <c r="N13" s="124"/>
      <c r="O13" s="124"/>
      <c r="P13" s="125"/>
      <c r="Q13" s="126"/>
      <c r="R13" s="126"/>
      <c r="S13" s="127"/>
      <c r="T13" s="127"/>
      <c r="U13" s="128"/>
    </row>
    <row r="14" spans="1:21" ht="15.75" x14ac:dyDescent="0.25">
      <c r="A14" s="30"/>
      <c r="B14" s="78" t="s">
        <v>64</v>
      </c>
      <c r="C14" s="79" t="s">
        <v>25</v>
      </c>
      <c r="D14" s="84">
        <v>35.1</v>
      </c>
      <c r="E14" s="84">
        <f t="shared" si="3"/>
        <v>35.1</v>
      </c>
      <c r="F14" s="86"/>
      <c r="G14" s="86"/>
      <c r="H14" s="138" t="s">
        <v>225</v>
      </c>
      <c r="J14" s="123"/>
      <c r="K14" s="124"/>
      <c r="L14" s="124"/>
      <c r="M14" s="124"/>
      <c r="N14" s="124"/>
      <c r="O14" s="124"/>
      <c r="P14" s="125"/>
      <c r="Q14" s="126"/>
      <c r="R14" s="126"/>
      <c r="S14" s="127"/>
      <c r="T14" s="125"/>
      <c r="U14" s="128"/>
    </row>
    <row r="15" spans="1:21" ht="15.75" x14ac:dyDescent="0.25">
      <c r="A15" s="30"/>
      <c r="B15" s="78" t="s">
        <v>65</v>
      </c>
      <c r="C15" s="79" t="s">
        <v>25</v>
      </c>
      <c r="D15" s="84">
        <v>35.4</v>
      </c>
      <c r="E15" s="84">
        <f t="shared" si="3"/>
        <v>35.4</v>
      </c>
      <c r="F15" s="86"/>
      <c r="G15" s="86"/>
      <c r="H15" s="138" t="s">
        <v>225</v>
      </c>
      <c r="J15" s="123"/>
      <c r="K15" s="124"/>
      <c r="L15" s="124"/>
      <c r="M15" s="124"/>
      <c r="N15" s="124"/>
      <c r="O15" s="124"/>
      <c r="P15" s="125"/>
      <c r="Q15" s="126"/>
      <c r="R15" s="126"/>
      <c r="S15" s="127"/>
      <c r="T15" s="125"/>
      <c r="U15" s="128"/>
    </row>
    <row r="16" spans="1:21" ht="15.75" x14ac:dyDescent="0.25">
      <c r="A16" s="30"/>
      <c r="B16" s="78" t="s">
        <v>66</v>
      </c>
      <c r="C16" s="79" t="s">
        <v>25</v>
      </c>
      <c r="D16" s="84">
        <v>35.4</v>
      </c>
      <c r="E16" s="84">
        <f t="shared" si="3"/>
        <v>35.4</v>
      </c>
      <c r="F16" s="86"/>
      <c r="G16" s="86"/>
      <c r="H16" s="138" t="s">
        <v>225</v>
      </c>
      <c r="J16" s="123"/>
      <c r="K16" s="124"/>
      <c r="L16" s="124"/>
      <c r="M16" s="124"/>
      <c r="N16" s="124"/>
      <c r="O16" s="124"/>
      <c r="P16" s="125"/>
      <c r="Q16" s="126"/>
      <c r="R16" s="126"/>
      <c r="S16" s="127"/>
      <c r="T16" s="125"/>
      <c r="U16" s="128"/>
    </row>
    <row r="17" spans="1:21" ht="15.75" x14ac:dyDescent="0.25">
      <c r="A17" s="30"/>
      <c r="B17" s="78" t="s">
        <v>67</v>
      </c>
      <c r="C17" s="79" t="s">
        <v>25</v>
      </c>
      <c r="D17" s="84">
        <v>35.4</v>
      </c>
      <c r="E17" s="84">
        <f t="shared" si="3"/>
        <v>35.4</v>
      </c>
      <c r="F17" s="86"/>
      <c r="G17" s="86"/>
      <c r="H17" s="138" t="s">
        <v>225</v>
      </c>
      <c r="J17" s="123"/>
      <c r="K17" s="124"/>
      <c r="L17" s="124"/>
      <c r="M17" s="124"/>
      <c r="N17" s="124"/>
      <c r="O17" s="124"/>
      <c r="P17" s="125"/>
      <c r="Q17" s="126"/>
      <c r="R17" s="126"/>
      <c r="S17" s="127"/>
      <c r="T17" s="125"/>
      <c r="U17" s="128"/>
    </row>
    <row r="18" spans="1:21" ht="15.75" x14ac:dyDescent="0.25">
      <c r="A18" s="30"/>
      <c r="B18" s="78" t="s">
        <v>68</v>
      </c>
      <c r="C18" s="79" t="s">
        <v>25</v>
      </c>
      <c r="D18" s="84">
        <v>35.4</v>
      </c>
      <c r="E18" s="84">
        <f t="shared" si="3"/>
        <v>35.4</v>
      </c>
      <c r="F18" s="86"/>
      <c r="G18" s="86"/>
      <c r="H18" s="138" t="s">
        <v>225</v>
      </c>
      <c r="J18" s="123"/>
      <c r="K18" s="124"/>
      <c r="L18" s="124"/>
      <c r="M18" s="124"/>
      <c r="N18" s="124"/>
      <c r="O18" s="124"/>
      <c r="P18" s="125"/>
      <c r="Q18" s="126"/>
      <c r="R18" s="126"/>
      <c r="S18" s="127"/>
      <c r="T18" s="125"/>
      <c r="U18" s="128"/>
    </row>
    <row r="19" spans="1:21" ht="15.75" x14ac:dyDescent="0.25">
      <c r="A19" s="30"/>
      <c r="B19" s="78" t="s">
        <v>69</v>
      </c>
      <c r="C19" s="79" t="s">
        <v>25</v>
      </c>
      <c r="D19" s="84">
        <v>36.49</v>
      </c>
      <c r="E19" s="84">
        <f t="shared" si="3"/>
        <v>36.49</v>
      </c>
      <c r="F19" s="86"/>
      <c r="G19" s="86"/>
      <c r="H19" s="138" t="s">
        <v>225</v>
      </c>
      <c r="J19" s="123"/>
      <c r="K19" s="124"/>
      <c r="L19" s="124"/>
      <c r="M19" s="124"/>
      <c r="N19" s="124"/>
      <c r="O19" s="124"/>
      <c r="P19" s="125"/>
      <c r="Q19" s="126"/>
      <c r="R19" s="126"/>
      <c r="S19" s="127"/>
      <c r="T19" s="125"/>
      <c r="U19" s="128"/>
    </row>
    <row r="20" spans="1:21" ht="15.75" x14ac:dyDescent="0.25">
      <c r="A20" s="30"/>
      <c r="B20" s="78" t="s">
        <v>70</v>
      </c>
      <c r="C20" s="79" t="s">
        <v>25</v>
      </c>
      <c r="D20" s="84">
        <v>35.659999999999997</v>
      </c>
      <c r="E20" s="84">
        <f t="shared" si="3"/>
        <v>35.659999999999997</v>
      </c>
      <c r="F20" s="86"/>
      <c r="G20" s="86"/>
      <c r="H20" s="138" t="s">
        <v>225</v>
      </c>
      <c r="J20" s="123"/>
      <c r="K20" s="124"/>
      <c r="L20" s="124"/>
      <c r="M20" s="124"/>
      <c r="N20" s="124"/>
      <c r="O20" s="124"/>
      <c r="P20" s="125"/>
      <c r="Q20" s="126"/>
      <c r="R20" s="126"/>
      <c r="S20" s="127"/>
      <c r="T20" s="125"/>
      <c r="U20" s="128"/>
    </row>
    <row r="21" spans="1:21" ht="15.75" x14ac:dyDescent="0.25">
      <c r="A21" s="30"/>
      <c r="B21" s="78" t="s">
        <v>71</v>
      </c>
      <c r="C21" s="79" t="s">
        <v>25</v>
      </c>
      <c r="D21" s="84">
        <v>35.46</v>
      </c>
      <c r="E21" s="84">
        <f t="shared" si="3"/>
        <v>35.46</v>
      </c>
      <c r="F21" s="86"/>
      <c r="G21" s="86"/>
      <c r="H21" s="138" t="s">
        <v>225</v>
      </c>
      <c r="J21" s="123"/>
      <c r="K21" s="124"/>
      <c r="L21" s="124"/>
      <c r="M21" s="124"/>
      <c r="N21" s="124"/>
      <c r="O21" s="124"/>
      <c r="P21" s="125"/>
      <c r="Q21" s="126"/>
      <c r="R21" s="126"/>
      <c r="S21" s="127"/>
      <c r="T21" s="125"/>
      <c r="U21" s="128"/>
    </row>
    <row r="22" spans="1:21" ht="15.75" x14ac:dyDescent="0.25">
      <c r="A22" s="30"/>
      <c r="B22" s="78" t="s">
        <v>72</v>
      </c>
      <c r="C22" s="79" t="s">
        <v>25</v>
      </c>
      <c r="D22" s="84">
        <v>35.4</v>
      </c>
      <c r="E22" s="84">
        <f t="shared" si="3"/>
        <v>35.4</v>
      </c>
      <c r="F22" s="86"/>
      <c r="G22" s="86"/>
      <c r="H22" s="138" t="s">
        <v>225</v>
      </c>
      <c r="J22" s="129"/>
      <c r="K22" s="130"/>
      <c r="L22" s="130"/>
      <c r="M22" s="130"/>
      <c r="N22" s="130"/>
      <c r="O22" s="130"/>
      <c r="P22" s="131"/>
      <c r="Q22" s="132"/>
      <c r="R22" s="132"/>
      <c r="S22" s="133"/>
      <c r="T22" s="133"/>
      <c r="U22" s="134"/>
    </row>
    <row r="23" spans="1:21" ht="15.75" x14ac:dyDescent="0.25">
      <c r="A23" s="30"/>
      <c r="B23" s="78" t="s">
        <v>73</v>
      </c>
      <c r="C23" s="79" t="s">
        <v>25</v>
      </c>
      <c r="D23" s="84">
        <v>35.99</v>
      </c>
      <c r="E23" s="84">
        <f t="shared" si="3"/>
        <v>35.99</v>
      </c>
      <c r="F23" s="86"/>
      <c r="G23" s="86"/>
      <c r="H23" s="138" t="s">
        <v>225</v>
      </c>
      <c r="J23" s="123"/>
      <c r="K23" s="124"/>
      <c r="L23" s="124"/>
      <c r="M23" s="124"/>
      <c r="N23" s="124"/>
      <c r="O23" s="124"/>
      <c r="P23" s="125"/>
      <c r="Q23" s="126"/>
      <c r="R23" s="126"/>
      <c r="S23" s="127"/>
      <c r="T23" s="125"/>
      <c r="U23" s="128"/>
    </row>
    <row r="24" spans="1:21" ht="15.75" x14ac:dyDescent="0.25">
      <c r="A24" s="30"/>
      <c r="B24" s="78" t="s">
        <v>74</v>
      </c>
      <c r="C24" s="79" t="s">
        <v>25</v>
      </c>
      <c r="D24" s="84">
        <v>36.049999999999997</v>
      </c>
      <c r="E24" s="84">
        <f t="shared" si="3"/>
        <v>36.049999999999997</v>
      </c>
      <c r="F24" s="86"/>
      <c r="G24" s="86"/>
      <c r="H24" s="138" t="s">
        <v>225</v>
      </c>
      <c r="J24" s="123"/>
      <c r="K24" s="124"/>
      <c r="L24" s="124"/>
      <c r="M24" s="124"/>
      <c r="N24" s="124"/>
      <c r="O24" s="124"/>
      <c r="P24" s="125"/>
      <c r="Q24" s="126"/>
      <c r="R24" s="126"/>
      <c r="S24" s="127"/>
      <c r="T24" s="125"/>
      <c r="U24" s="128"/>
    </row>
    <row r="25" spans="1:21" ht="15.75" x14ac:dyDescent="0.25">
      <c r="A25" s="30"/>
      <c r="B25" s="78" t="s">
        <v>75</v>
      </c>
      <c r="C25" s="79" t="s">
        <v>25</v>
      </c>
      <c r="D25" s="84">
        <v>35.4</v>
      </c>
      <c r="E25" s="84">
        <f t="shared" si="3"/>
        <v>35.4</v>
      </c>
      <c r="F25" s="86"/>
      <c r="G25" s="86"/>
      <c r="H25" s="138" t="s">
        <v>225</v>
      </c>
    </row>
    <row r="26" spans="1:21" ht="15.75" x14ac:dyDescent="0.25">
      <c r="A26" s="30"/>
      <c r="B26" s="78" t="s">
        <v>76</v>
      </c>
      <c r="C26" s="79" t="s">
        <v>25</v>
      </c>
      <c r="D26" s="84">
        <v>35.4</v>
      </c>
      <c r="E26" s="84">
        <f t="shared" si="3"/>
        <v>35.4</v>
      </c>
      <c r="F26" s="86"/>
      <c r="G26" s="86"/>
      <c r="H26" s="138" t="s">
        <v>225</v>
      </c>
    </row>
    <row r="27" spans="1:21" ht="15.75" x14ac:dyDescent="0.25">
      <c r="A27" s="30"/>
      <c r="B27" s="78" t="s">
        <v>77</v>
      </c>
      <c r="C27" s="79" t="s">
        <v>25</v>
      </c>
      <c r="D27" s="84">
        <v>36.04</v>
      </c>
      <c r="E27" s="84">
        <f t="shared" si="3"/>
        <v>36.04</v>
      </c>
      <c r="F27" s="86"/>
      <c r="G27" s="86"/>
      <c r="H27" s="138" t="s">
        <v>225</v>
      </c>
    </row>
    <row r="28" spans="1:21" ht="15.75" x14ac:dyDescent="0.25">
      <c r="A28" s="30"/>
      <c r="B28" s="78">
        <v>23</v>
      </c>
      <c r="C28" s="79" t="s">
        <v>78</v>
      </c>
      <c r="D28" s="84">
        <v>69.83</v>
      </c>
      <c r="E28" s="84">
        <f t="shared" si="3"/>
        <v>69.83</v>
      </c>
      <c r="F28" s="86"/>
      <c r="G28" s="86"/>
      <c r="H28" s="136" t="s">
        <v>225</v>
      </c>
      <c r="P28" s="9"/>
      <c r="T28" s="9"/>
      <c r="U28" s="10"/>
    </row>
    <row r="29" spans="1:21" ht="15.75" x14ac:dyDescent="0.25">
      <c r="A29" s="30"/>
      <c r="B29" s="78" t="s">
        <v>79</v>
      </c>
      <c r="C29" s="79" t="s">
        <v>49</v>
      </c>
      <c r="D29" s="84">
        <v>18.22</v>
      </c>
      <c r="E29" s="84">
        <f t="shared" si="3"/>
        <v>18.22</v>
      </c>
      <c r="F29" s="86"/>
      <c r="G29" s="86"/>
      <c r="H29" s="137" t="s">
        <v>225</v>
      </c>
      <c r="P29" s="9"/>
      <c r="T29" s="9"/>
      <c r="U29" s="10"/>
    </row>
    <row r="30" spans="1:21" ht="15.75" x14ac:dyDescent="0.25">
      <c r="A30" s="30"/>
      <c r="B30" s="78">
        <v>24</v>
      </c>
      <c r="C30" s="79" t="s">
        <v>80</v>
      </c>
      <c r="D30" s="84">
        <v>12.4</v>
      </c>
      <c r="E30" s="86">
        <f t="shared" ref="E30:E42" si="6">D30</f>
        <v>12.4</v>
      </c>
      <c r="F30" s="86"/>
      <c r="G30" s="86"/>
      <c r="H30" s="137" t="s">
        <v>225</v>
      </c>
      <c r="P30" s="9"/>
      <c r="T30" s="9"/>
      <c r="U30" s="10"/>
    </row>
    <row r="31" spans="1:21" ht="15.75" x14ac:dyDescent="0.25">
      <c r="A31" s="30"/>
      <c r="B31" s="78">
        <v>25</v>
      </c>
      <c r="C31" s="79" t="s">
        <v>5</v>
      </c>
      <c r="D31" s="84">
        <v>3.27</v>
      </c>
      <c r="E31" s="86">
        <f t="shared" si="6"/>
        <v>3.27</v>
      </c>
      <c r="F31" s="86"/>
      <c r="G31" s="86"/>
      <c r="H31" s="137" t="s">
        <v>225</v>
      </c>
      <c r="P31" s="9"/>
      <c r="T31" s="9"/>
      <c r="U31" s="10"/>
    </row>
    <row r="32" spans="1:21" ht="16.5" thickBot="1" x14ac:dyDescent="0.3">
      <c r="A32" s="30"/>
      <c r="B32" s="78">
        <v>26</v>
      </c>
      <c r="C32" s="79" t="s">
        <v>81</v>
      </c>
      <c r="D32" s="84">
        <v>6.8</v>
      </c>
      <c r="E32" s="86">
        <f t="shared" si="6"/>
        <v>6.8</v>
      </c>
      <c r="F32" s="86"/>
      <c r="G32" s="86"/>
      <c r="H32" s="137" t="s">
        <v>225</v>
      </c>
      <c r="P32" s="9"/>
      <c r="T32" s="9"/>
      <c r="U32" s="10"/>
    </row>
    <row r="33" spans="1:18" ht="15.75" x14ac:dyDescent="0.25">
      <c r="A33" s="30"/>
      <c r="B33" s="78">
        <v>27</v>
      </c>
      <c r="C33" s="79" t="s">
        <v>82</v>
      </c>
      <c r="D33" s="84">
        <v>4.41</v>
      </c>
      <c r="E33" s="86">
        <f t="shared" si="6"/>
        <v>4.41</v>
      </c>
      <c r="F33" s="86"/>
      <c r="G33" s="86"/>
      <c r="H33" s="137" t="s">
        <v>225</v>
      </c>
      <c r="J33" s="35" t="s">
        <v>4</v>
      </c>
      <c r="K33" s="11">
        <f>SUMIFS($D$5:$D$96,$H$5:$H$96,$J33)</f>
        <v>10.99</v>
      </c>
      <c r="L33" s="36">
        <f>SUMIFS($E$98:$E$228,$H$98:$H$228,J33)</f>
        <v>177.94</v>
      </c>
      <c r="M33" s="36">
        <f>SUMIFS($E$230:$E$333,$H$230:$H$333,J33)</f>
        <v>91.15</v>
      </c>
      <c r="N33" s="36">
        <f>SUMIFS($E$335:$E$357,$H$335:$H$357,J33)</f>
        <v>77.900000000000006</v>
      </c>
      <c r="O33" s="36">
        <f>SUMIFS($E$359:$E$391,$H$359:$H$391,J33)</f>
        <v>75.45</v>
      </c>
      <c r="P33" s="37">
        <f>SUM(K33:O33)</f>
        <v>433.43</v>
      </c>
      <c r="Q33" s="9"/>
    </row>
    <row r="34" spans="1:18" ht="16.5" thickBot="1" x14ac:dyDescent="0.3">
      <c r="A34" s="30"/>
      <c r="B34" s="78">
        <v>28</v>
      </c>
      <c r="C34" s="79" t="s">
        <v>48</v>
      </c>
      <c r="D34" s="84">
        <v>5.44</v>
      </c>
      <c r="E34" s="84">
        <f t="shared" si="6"/>
        <v>5.44</v>
      </c>
      <c r="F34" s="86"/>
      <c r="G34" s="86"/>
      <c r="H34" s="137" t="s">
        <v>225</v>
      </c>
      <c r="J34" s="39" t="s">
        <v>16</v>
      </c>
      <c r="K34" s="40">
        <f>SUMIFS($E$5:$E$96,$H$5:$H$96,$J34)</f>
        <v>110.72999999999999</v>
      </c>
      <c r="L34" s="41">
        <f>SUMIFS($E$98:$E$228,$H$98:$H$228,J34)</f>
        <v>0</v>
      </c>
      <c r="M34" s="41">
        <f>SUMIFS($E$230:$E$333,$H$230:$H$333,J34)</f>
        <v>0</v>
      </c>
      <c r="N34" s="41">
        <f>SUMIFS($E$335:$E$357,$H$335:$H$357,J34)</f>
        <v>0</v>
      </c>
      <c r="O34" s="41">
        <f>SUMIFS($E$359:$E$391,$H$359:$H$391,J34)</f>
        <v>0</v>
      </c>
      <c r="P34" s="42">
        <f>SUM(K34:O34)</f>
        <v>110.72999999999999</v>
      </c>
    </row>
    <row r="35" spans="1:18" ht="16.5" thickBot="1" x14ac:dyDescent="0.3">
      <c r="A35" s="30"/>
      <c r="B35" s="78">
        <v>29</v>
      </c>
      <c r="C35" s="79" t="s">
        <v>48</v>
      </c>
      <c r="D35" s="84">
        <v>51.68</v>
      </c>
      <c r="E35" s="84">
        <f t="shared" si="6"/>
        <v>51.68</v>
      </c>
      <c r="F35" s="86"/>
      <c r="G35" s="86"/>
      <c r="H35" s="137" t="s">
        <v>225</v>
      </c>
      <c r="J35" s="44" t="s">
        <v>29</v>
      </c>
      <c r="K35" s="71">
        <f>SUM(K33:K34)</f>
        <v>121.71999999999998</v>
      </c>
      <c r="L35" s="71">
        <f t="shared" ref="L35:O35" si="7">SUM(L33:L34)</f>
        <v>177.94</v>
      </c>
      <c r="M35" s="71">
        <f t="shared" si="7"/>
        <v>91.15</v>
      </c>
      <c r="N35" s="71">
        <f t="shared" si="7"/>
        <v>77.900000000000006</v>
      </c>
      <c r="O35" s="71">
        <f t="shared" si="7"/>
        <v>75.45</v>
      </c>
      <c r="P35" s="42">
        <f>SUM(P33:P34)</f>
        <v>544.16</v>
      </c>
    </row>
    <row r="36" spans="1:18" ht="15.75" x14ac:dyDescent="0.25">
      <c r="A36" s="30"/>
      <c r="B36" s="78">
        <v>30</v>
      </c>
      <c r="C36" s="79" t="s">
        <v>83</v>
      </c>
      <c r="D36" s="84">
        <v>30.32</v>
      </c>
      <c r="E36" s="84">
        <f t="shared" si="6"/>
        <v>30.32</v>
      </c>
      <c r="F36" s="86"/>
      <c r="G36" s="86"/>
      <c r="H36" s="137" t="s">
        <v>225</v>
      </c>
    </row>
    <row r="37" spans="1:18" ht="15.75" x14ac:dyDescent="0.25">
      <c r="A37" s="30"/>
      <c r="B37" s="78">
        <v>31</v>
      </c>
      <c r="C37" s="79" t="s">
        <v>5</v>
      </c>
      <c r="D37" s="84">
        <v>3.08</v>
      </c>
      <c r="E37" s="86">
        <f t="shared" si="6"/>
        <v>3.08</v>
      </c>
      <c r="F37" s="86"/>
      <c r="G37" s="86"/>
      <c r="H37" s="137" t="s">
        <v>225</v>
      </c>
      <c r="J37" s="3" t="s">
        <v>30</v>
      </c>
      <c r="K37" s="9">
        <f>K9+K33+K34</f>
        <v>1801.5</v>
      </c>
      <c r="L37" s="9">
        <f>L9+L33+L34</f>
        <v>1883.5399999999995</v>
      </c>
      <c r="M37" s="9">
        <f>M9+M33+M34</f>
        <v>1622.45</v>
      </c>
      <c r="N37" s="9">
        <f>N9+N33+N34</f>
        <v>382.14</v>
      </c>
      <c r="O37" s="9">
        <f>O9+O33+O34</f>
        <v>380.04</v>
      </c>
      <c r="P37" s="9">
        <f>SUM(K37:O37)</f>
        <v>6069.67</v>
      </c>
      <c r="Q37" s="9">
        <f>P37-E393</f>
        <v>0</v>
      </c>
      <c r="R37" s="3"/>
    </row>
    <row r="38" spans="1:18" ht="15.75" x14ac:dyDescent="0.25">
      <c r="A38" s="30"/>
      <c r="B38" s="78">
        <v>34</v>
      </c>
      <c r="C38" s="79" t="s">
        <v>40</v>
      </c>
      <c r="D38" s="84">
        <v>3.39</v>
      </c>
      <c r="E38" s="84">
        <f t="shared" si="6"/>
        <v>3.39</v>
      </c>
      <c r="F38" s="86"/>
      <c r="G38" s="86"/>
      <c r="H38" s="137" t="s">
        <v>225</v>
      </c>
    </row>
    <row r="39" spans="1:18" ht="15.75" x14ac:dyDescent="0.25">
      <c r="A39" s="30"/>
      <c r="B39" s="78">
        <v>36</v>
      </c>
      <c r="C39" s="79" t="s">
        <v>84</v>
      </c>
      <c r="D39" s="84">
        <v>2.94</v>
      </c>
      <c r="E39" s="86">
        <f t="shared" si="6"/>
        <v>2.94</v>
      </c>
      <c r="F39" s="86"/>
      <c r="G39" s="86"/>
      <c r="H39" s="136" t="s">
        <v>225</v>
      </c>
    </row>
    <row r="40" spans="1:18" ht="15.75" x14ac:dyDescent="0.25">
      <c r="A40" s="30"/>
      <c r="B40" s="78">
        <v>37</v>
      </c>
      <c r="C40" s="79" t="s">
        <v>5</v>
      </c>
      <c r="D40" s="84">
        <v>2.34</v>
      </c>
      <c r="E40" s="86">
        <f t="shared" si="6"/>
        <v>2.34</v>
      </c>
      <c r="F40" s="86"/>
      <c r="G40" s="86"/>
      <c r="H40" s="136" t="s">
        <v>225</v>
      </c>
    </row>
    <row r="41" spans="1:18" ht="15.75" x14ac:dyDescent="0.25">
      <c r="A41" s="30"/>
      <c r="B41" s="78">
        <v>38</v>
      </c>
      <c r="C41" s="79" t="s">
        <v>52</v>
      </c>
      <c r="D41" s="84">
        <v>14.85</v>
      </c>
      <c r="E41" s="86">
        <f t="shared" si="6"/>
        <v>14.85</v>
      </c>
      <c r="F41" s="86"/>
      <c r="G41" s="86"/>
      <c r="H41" s="136" t="s">
        <v>225</v>
      </c>
    </row>
    <row r="42" spans="1:18" ht="15.75" x14ac:dyDescent="0.25">
      <c r="A42" s="30"/>
      <c r="B42" s="78">
        <v>41</v>
      </c>
      <c r="C42" s="79" t="s">
        <v>40</v>
      </c>
      <c r="D42" s="84">
        <v>11.69</v>
      </c>
      <c r="E42" s="84">
        <f t="shared" si="6"/>
        <v>11.69</v>
      </c>
      <c r="F42" s="86"/>
      <c r="G42" s="86"/>
      <c r="H42" s="137" t="s">
        <v>225</v>
      </c>
    </row>
    <row r="43" spans="1:18" ht="15.75" x14ac:dyDescent="0.25">
      <c r="A43" s="30"/>
      <c r="B43" s="144">
        <v>42</v>
      </c>
      <c r="C43" s="149" t="s">
        <v>39</v>
      </c>
      <c r="D43" s="150">
        <v>6.02</v>
      </c>
      <c r="E43" s="150">
        <v>6.02</v>
      </c>
      <c r="F43" s="145"/>
      <c r="G43" s="145"/>
      <c r="H43" s="147" t="s">
        <v>225</v>
      </c>
      <c r="I43" s="141"/>
    </row>
    <row r="44" spans="1:18" ht="15.75" x14ac:dyDescent="0.25">
      <c r="A44" s="30"/>
      <c r="B44" s="78">
        <v>43</v>
      </c>
      <c r="C44" s="79" t="s">
        <v>40</v>
      </c>
      <c r="D44" s="84">
        <v>2.17</v>
      </c>
      <c r="E44" s="84">
        <f>D44</f>
        <v>2.17</v>
      </c>
      <c r="F44" s="86"/>
      <c r="G44" s="86"/>
      <c r="H44" s="137" t="s">
        <v>225</v>
      </c>
    </row>
    <row r="45" spans="1:18" ht="15.75" x14ac:dyDescent="0.25">
      <c r="A45" s="30"/>
      <c r="B45" s="78">
        <v>44</v>
      </c>
      <c r="C45" s="79" t="s">
        <v>40</v>
      </c>
      <c r="D45" s="84">
        <v>14.84</v>
      </c>
      <c r="E45" s="84">
        <f>D45</f>
        <v>14.84</v>
      </c>
      <c r="F45" s="86"/>
      <c r="G45" s="86"/>
      <c r="H45" s="137" t="s">
        <v>225</v>
      </c>
    </row>
    <row r="46" spans="1:18" ht="15.75" x14ac:dyDescent="0.25">
      <c r="A46" s="30"/>
      <c r="B46" s="78" t="s">
        <v>85</v>
      </c>
      <c r="C46" s="79" t="s">
        <v>39</v>
      </c>
      <c r="D46" s="84">
        <v>4.34</v>
      </c>
      <c r="E46" s="84">
        <v>4.34</v>
      </c>
      <c r="F46" s="86"/>
      <c r="G46" s="86"/>
      <c r="H46" s="137" t="s">
        <v>225</v>
      </c>
    </row>
    <row r="47" spans="1:18" ht="15.75" x14ac:dyDescent="0.25">
      <c r="A47" s="30"/>
      <c r="B47" s="78">
        <v>100</v>
      </c>
      <c r="C47" s="188" t="s">
        <v>230</v>
      </c>
      <c r="D47" s="86">
        <v>14.75</v>
      </c>
      <c r="E47" s="86">
        <f>D47</f>
        <v>14.75</v>
      </c>
      <c r="F47" s="96"/>
      <c r="G47" s="86"/>
      <c r="H47" s="142" t="s">
        <v>16</v>
      </c>
    </row>
    <row r="48" spans="1:18" ht="15.75" x14ac:dyDescent="0.25">
      <c r="A48" s="30"/>
      <c r="B48" s="78">
        <v>101</v>
      </c>
      <c r="C48" s="188" t="s">
        <v>86</v>
      </c>
      <c r="D48" s="86">
        <v>26.91</v>
      </c>
      <c r="E48" s="86">
        <f>D48</f>
        <v>26.91</v>
      </c>
      <c r="F48" s="96"/>
      <c r="G48" s="86"/>
      <c r="H48" s="142" t="s">
        <v>16</v>
      </c>
    </row>
    <row r="49" spans="1:9" ht="15.75" x14ac:dyDescent="0.25">
      <c r="A49" s="30"/>
      <c r="B49" s="78">
        <v>102</v>
      </c>
      <c r="C49" s="188" t="s">
        <v>87</v>
      </c>
      <c r="D49" s="86">
        <v>16.8</v>
      </c>
      <c r="E49" s="86">
        <v>16.8</v>
      </c>
      <c r="F49" s="86"/>
      <c r="G49" s="86"/>
      <c r="H49" s="142" t="s">
        <v>16</v>
      </c>
    </row>
    <row r="50" spans="1:9" ht="15.75" x14ac:dyDescent="0.25">
      <c r="A50" s="30"/>
      <c r="B50" s="144">
        <v>106</v>
      </c>
      <c r="C50" s="189" t="s">
        <v>88</v>
      </c>
      <c r="D50" s="145">
        <v>3.51</v>
      </c>
      <c r="E50" s="145"/>
      <c r="F50" s="145"/>
      <c r="G50" s="145">
        <f>D50</f>
        <v>3.51</v>
      </c>
      <c r="H50" s="147" t="s">
        <v>231</v>
      </c>
      <c r="I50" s="141"/>
    </row>
    <row r="51" spans="1:9" ht="15.75" x14ac:dyDescent="0.25">
      <c r="A51" s="30"/>
      <c r="B51" s="144">
        <v>107</v>
      </c>
      <c r="C51" s="189" t="s">
        <v>89</v>
      </c>
      <c r="D51" s="145">
        <v>5.73</v>
      </c>
      <c r="E51" s="145"/>
      <c r="F51" s="145"/>
      <c r="G51" s="145">
        <f>D51</f>
        <v>5.73</v>
      </c>
      <c r="H51" s="147" t="s">
        <v>231</v>
      </c>
      <c r="I51" s="141"/>
    </row>
    <row r="52" spans="1:9" ht="15.75" x14ac:dyDescent="0.25">
      <c r="A52" s="30"/>
      <c r="B52" s="78">
        <v>108</v>
      </c>
      <c r="C52" s="190" t="s">
        <v>39</v>
      </c>
      <c r="D52" s="86">
        <v>23.03</v>
      </c>
      <c r="E52" s="86">
        <f t="shared" ref="E52:E65" si="8">D52</f>
        <v>23.03</v>
      </c>
      <c r="F52" s="86"/>
      <c r="G52" s="86"/>
      <c r="H52" s="137" t="s">
        <v>226</v>
      </c>
    </row>
    <row r="53" spans="1:9" ht="15.75" x14ac:dyDescent="0.25">
      <c r="A53" s="30"/>
      <c r="B53" s="78">
        <v>109</v>
      </c>
      <c r="C53" s="191" t="s">
        <v>5</v>
      </c>
      <c r="D53" s="86">
        <v>4.1900000000000004</v>
      </c>
      <c r="E53" s="86">
        <f t="shared" si="8"/>
        <v>4.1900000000000004</v>
      </c>
      <c r="F53" s="86"/>
      <c r="G53" s="86"/>
      <c r="H53" s="137" t="s">
        <v>226</v>
      </c>
    </row>
    <row r="54" spans="1:9" ht="15.75" x14ac:dyDescent="0.25">
      <c r="A54" s="30"/>
      <c r="B54" s="78">
        <v>110</v>
      </c>
      <c r="C54" s="190" t="s">
        <v>229</v>
      </c>
      <c r="D54" s="86">
        <v>7.17</v>
      </c>
      <c r="E54" s="86">
        <f t="shared" si="8"/>
        <v>7.17</v>
      </c>
      <c r="F54" s="86"/>
      <c r="G54" s="86"/>
      <c r="H54" s="137" t="s">
        <v>227</v>
      </c>
    </row>
    <row r="55" spans="1:9" ht="15.75" x14ac:dyDescent="0.25">
      <c r="A55" s="30"/>
      <c r="B55" s="78">
        <v>111</v>
      </c>
      <c r="C55" s="191" t="s">
        <v>52</v>
      </c>
      <c r="D55" s="86">
        <v>4.4400000000000004</v>
      </c>
      <c r="E55" s="86">
        <f t="shared" si="8"/>
        <v>4.4400000000000004</v>
      </c>
      <c r="F55" s="86"/>
      <c r="G55" s="86"/>
      <c r="H55" s="137" t="s">
        <v>226</v>
      </c>
    </row>
    <row r="56" spans="1:9" ht="15.75" x14ac:dyDescent="0.25">
      <c r="A56" s="30"/>
      <c r="B56" s="78">
        <v>112</v>
      </c>
      <c r="C56" s="190" t="s">
        <v>43</v>
      </c>
      <c r="D56" s="86">
        <v>75.459999999999994</v>
      </c>
      <c r="E56" s="86">
        <f t="shared" si="8"/>
        <v>75.459999999999994</v>
      </c>
      <c r="F56" s="86"/>
      <c r="G56" s="86"/>
      <c r="H56" s="137" t="s">
        <v>226</v>
      </c>
    </row>
    <row r="57" spans="1:9" ht="15.75" x14ac:dyDescent="0.25">
      <c r="A57" s="30"/>
      <c r="B57" s="78">
        <v>113</v>
      </c>
      <c r="C57" s="191" t="s">
        <v>90</v>
      </c>
      <c r="D57" s="86">
        <v>8.82</v>
      </c>
      <c r="E57" s="86">
        <f t="shared" si="8"/>
        <v>8.82</v>
      </c>
      <c r="F57" s="86"/>
      <c r="G57" s="86"/>
      <c r="H57" s="137" t="s">
        <v>226</v>
      </c>
    </row>
    <row r="58" spans="1:9" ht="15.75" x14ac:dyDescent="0.25">
      <c r="A58" s="30"/>
      <c r="B58" s="78">
        <v>114</v>
      </c>
      <c r="C58" s="190" t="s">
        <v>141</v>
      </c>
      <c r="D58" s="86">
        <v>16.2</v>
      </c>
      <c r="E58" s="86">
        <f t="shared" si="8"/>
        <v>16.2</v>
      </c>
      <c r="F58" s="86"/>
      <c r="G58" s="86"/>
      <c r="H58" s="137" t="s">
        <v>226</v>
      </c>
    </row>
    <row r="59" spans="1:9" ht="15.75" x14ac:dyDescent="0.25">
      <c r="A59" s="30"/>
      <c r="B59" s="78">
        <v>115</v>
      </c>
      <c r="C59" s="190" t="s">
        <v>2</v>
      </c>
      <c r="D59" s="86">
        <v>18.940000000000001</v>
      </c>
      <c r="E59" s="86">
        <f t="shared" si="8"/>
        <v>18.940000000000001</v>
      </c>
      <c r="F59" s="86"/>
      <c r="G59" s="86"/>
      <c r="H59" s="137" t="s">
        <v>226</v>
      </c>
    </row>
    <row r="60" spans="1:9" ht="15.75" x14ac:dyDescent="0.25">
      <c r="A60" s="30"/>
      <c r="B60" s="78">
        <v>116</v>
      </c>
      <c r="C60" s="192" t="s">
        <v>52</v>
      </c>
      <c r="D60" s="86">
        <v>14.96</v>
      </c>
      <c r="E60" s="86">
        <f t="shared" si="8"/>
        <v>14.96</v>
      </c>
      <c r="F60" s="86"/>
      <c r="G60" s="86"/>
      <c r="H60" s="137" t="s">
        <v>226</v>
      </c>
    </row>
    <row r="61" spans="1:9" ht="15.75" x14ac:dyDescent="0.25">
      <c r="A61" s="30"/>
      <c r="B61" s="78">
        <v>117</v>
      </c>
      <c r="C61" s="190" t="s">
        <v>5</v>
      </c>
      <c r="D61" s="85">
        <v>3.53</v>
      </c>
      <c r="E61" s="86">
        <f t="shared" si="8"/>
        <v>3.53</v>
      </c>
      <c r="F61" s="86"/>
      <c r="G61" s="86"/>
      <c r="H61" s="137" t="s">
        <v>226</v>
      </c>
    </row>
    <row r="62" spans="1:9" ht="15.75" x14ac:dyDescent="0.25">
      <c r="A62" s="30"/>
      <c r="B62" s="78">
        <v>118</v>
      </c>
      <c r="C62" s="82" t="s">
        <v>39</v>
      </c>
      <c r="D62" s="85">
        <v>3.19</v>
      </c>
      <c r="E62" s="85">
        <f t="shared" si="8"/>
        <v>3.19</v>
      </c>
      <c r="F62" s="86"/>
      <c r="G62" s="86"/>
      <c r="H62" s="137" t="s">
        <v>226</v>
      </c>
    </row>
    <row r="63" spans="1:9" ht="15.75" x14ac:dyDescent="0.25">
      <c r="A63" s="30"/>
      <c r="B63" s="78">
        <v>119</v>
      </c>
      <c r="C63" s="83" t="s">
        <v>91</v>
      </c>
      <c r="D63" s="86">
        <v>19.34</v>
      </c>
      <c r="E63" s="86">
        <f t="shared" si="8"/>
        <v>19.34</v>
      </c>
      <c r="F63" s="86"/>
      <c r="G63" s="86"/>
      <c r="H63" s="137" t="s">
        <v>226</v>
      </c>
    </row>
    <row r="64" spans="1:9" ht="15.75" x14ac:dyDescent="0.25">
      <c r="A64" s="30"/>
      <c r="B64" s="78">
        <v>120</v>
      </c>
      <c r="C64" s="81" t="s">
        <v>5</v>
      </c>
      <c r="D64" s="86">
        <v>2.97</v>
      </c>
      <c r="E64" s="86">
        <f t="shared" si="8"/>
        <v>2.97</v>
      </c>
      <c r="F64" s="86"/>
      <c r="G64" s="86"/>
      <c r="H64" s="142" t="s">
        <v>16</v>
      </c>
      <c r="I64" s="141"/>
    </row>
    <row r="65" spans="1:9" ht="15.75" x14ac:dyDescent="0.25">
      <c r="A65" s="30"/>
      <c r="B65" s="78">
        <v>121</v>
      </c>
      <c r="C65" s="81" t="s">
        <v>92</v>
      </c>
      <c r="D65" s="86">
        <v>4.32</v>
      </c>
      <c r="E65" s="86">
        <f t="shared" si="8"/>
        <v>4.32</v>
      </c>
      <c r="F65" s="86"/>
      <c r="G65" s="86"/>
      <c r="H65" s="142" t="s">
        <v>16</v>
      </c>
      <c r="I65" s="141"/>
    </row>
    <row r="66" spans="1:9" ht="15.75" x14ac:dyDescent="0.25">
      <c r="A66" s="30"/>
      <c r="B66" s="78">
        <v>122</v>
      </c>
      <c r="C66" s="81" t="s">
        <v>50</v>
      </c>
      <c r="D66" s="86">
        <v>4.03</v>
      </c>
      <c r="E66" s="86">
        <f t="shared" ref="E66:E72" si="9">D66</f>
        <v>4.03</v>
      </c>
      <c r="F66" s="86"/>
      <c r="G66" s="86"/>
      <c r="H66" s="137" t="s">
        <v>225</v>
      </c>
    </row>
    <row r="67" spans="1:9" ht="15.75" x14ac:dyDescent="0.25">
      <c r="A67" s="30"/>
      <c r="B67" s="78">
        <v>125</v>
      </c>
      <c r="C67" s="82" t="s">
        <v>40</v>
      </c>
      <c r="D67" s="86">
        <v>3.01</v>
      </c>
      <c r="E67" s="86">
        <f t="shared" si="9"/>
        <v>3.01</v>
      </c>
      <c r="F67" s="86"/>
      <c r="G67" s="86"/>
      <c r="H67" s="137" t="s">
        <v>225</v>
      </c>
    </row>
    <row r="68" spans="1:9" ht="15.75" x14ac:dyDescent="0.25">
      <c r="A68" s="30"/>
      <c r="B68" s="78">
        <v>127</v>
      </c>
      <c r="C68" s="81" t="s">
        <v>2</v>
      </c>
      <c r="D68" s="86">
        <v>9.8000000000000007</v>
      </c>
      <c r="E68" s="86">
        <f t="shared" si="9"/>
        <v>9.8000000000000007</v>
      </c>
      <c r="F68" s="86"/>
      <c r="G68" s="86"/>
      <c r="H68" s="137" t="s">
        <v>225</v>
      </c>
    </row>
    <row r="69" spans="1:9" ht="15.75" x14ac:dyDescent="0.25">
      <c r="A69" s="30"/>
      <c r="B69" s="78">
        <v>128</v>
      </c>
      <c r="C69" s="191" t="s">
        <v>2</v>
      </c>
      <c r="D69" s="86">
        <v>9.15</v>
      </c>
      <c r="E69" s="86">
        <f t="shared" si="9"/>
        <v>9.15</v>
      </c>
      <c r="F69" s="86"/>
      <c r="G69" s="86"/>
      <c r="H69" s="137" t="s">
        <v>225</v>
      </c>
    </row>
    <row r="70" spans="1:9" ht="15.75" x14ac:dyDescent="0.25">
      <c r="A70" s="30"/>
      <c r="B70" s="78">
        <v>129</v>
      </c>
      <c r="C70" s="191" t="s">
        <v>2</v>
      </c>
      <c r="D70" s="86">
        <v>22.67</v>
      </c>
      <c r="E70" s="86">
        <f t="shared" si="9"/>
        <v>22.67</v>
      </c>
      <c r="F70" s="86"/>
      <c r="G70" s="86"/>
      <c r="H70" s="137" t="s">
        <v>225</v>
      </c>
    </row>
    <row r="71" spans="1:9" ht="15.75" x14ac:dyDescent="0.25">
      <c r="A71" s="30"/>
      <c r="B71" s="78">
        <v>130</v>
      </c>
      <c r="C71" s="191" t="s">
        <v>93</v>
      </c>
      <c r="D71" s="86">
        <v>5.61</v>
      </c>
      <c r="E71" s="86">
        <f t="shared" si="9"/>
        <v>5.61</v>
      </c>
      <c r="F71" s="86"/>
      <c r="G71" s="86"/>
      <c r="H71" s="137" t="s">
        <v>225</v>
      </c>
    </row>
    <row r="72" spans="1:9" ht="15.75" x14ac:dyDescent="0.25">
      <c r="A72" s="30"/>
      <c r="B72" s="78">
        <v>131</v>
      </c>
      <c r="C72" s="191" t="s">
        <v>2</v>
      </c>
      <c r="D72" s="86">
        <v>12.42</v>
      </c>
      <c r="E72" s="86">
        <f t="shared" si="9"/>
        <v>12.42</v>
      </c>
      <c r="F72" s="86"/>
      <c r="G72" s="86"/>
      <c r="H72" s="137" t="s">
        <v>225</v>
      </c>
    </row>
    <row r="73" spans="1:9" ht="15.75" x14ac:dyDescent="0.25">
      <c r="A73" s="30"/>
      <c r="B73" s="78">
        <v>133</v>
      </c>
      <c r="C73" s="191" t="s">
        <v>94</v>
      </c>
      <c r="D73" s="86">
        <v>12.58</v>
      </c>
      <c r="E73" s="86"/>
      <c r="F73" s="86"/>
      <c r="G73" s="86">
        <f>D73</f>
        <v>12.58</v>
      </c>
      <c r="H73" s="137" t="s">
        <v>231</v>
      </c>
    </row>
    <row r="74" spans="1:9" ht="15.75" x14ac:dyDescent="0.25">
      <c r="A74" s="30"/>
      <c r="B74" s="78">
        <v>134</v>
      </c>
      <c r="C74" s="191" t="s">
        <v>95</v>
      </c>
      <c r="D74" s="86">
        <v>12.42</v>
      </c>
      <c r="E74" s="84"/>
      <c r="F74" s="86"/>
      <c r="G74" s="86">
        <f>D74</f>
        <v>12.42</v>
      </c>
      <c r="H74" s="137" t="s">
        <v>231</v>
      </c>
    </row>
    <row r="75" spans="1:9" ht="15.75" x14ac:dyDescent="0.25">
      <c r="A75" s="30"/>
      <c r="B75" s="78">
        <v>135</v>
      </c>
      <c r="C75" s="190" t="s">
        <v>40</v>
      </c>
      <c r="D75" s="86">
        <v>11.88</v>
      </c>
      <c r="E75" s="86">
        <f>D75</f>
        <v>11.88</v>
      </c>
      <c r="F75" s="86"/>
      <c r="G75" s="86"/>
      <c r="H75" s="137" t="s">
        <v>225</v>
      </c>
    </row>
    <row r="76" spans="1:9" ht="15.75" x14ac:dyDescent="0.25">
      <c r="A76" s="30"/>
      <c r="B76" s="78">
        <v>136</v>
      </c>
      <c r="C76" s="190" t="s">
        <v>83</v>
      </c>
      <c r="D76" s="86">
        <v>12.63</v>
      </c>
      <c r="E76" s="86">
        <f>D76</f>
        <v>12.63</v>
      </c>
      <c r="F76" s="86"/>
      <c r="G76" s="86"/>
      <c r="H76" s="137" t="s">
        <v>225</v>
      </c>
    </row>
    <row r="77" spans="1:9" ht="15.75" x14ac:dyDescent="0.25">
      <c r="A77" s="30"/>
      <c r="B77" s="78">
        <v>137</v>
      </c>
      <c r="C77" s="190" t="s">
        <v>83</v>
      </c>
      <c r="D77" s="86">
        <v>6.21</v>
      </c>
      <c r="E77" s="86">
        <f>D77</f>
        <v>6.21</v>
      </c>
      <c r="F77" s="86"/>
      <c r="G77" s="86"/>
      <c r="H77" s="137" t="s">
        <v>225</v>
      </c>
    </row>
    <row r="78" spans="1:9" ht="15.75" x14ac:dyDescent="0.25">
      <c r="A78" s="30"/>
      <c r="B78" s="78">
        <v>138</v>
      </c>
      <c r="C78" s="191" t="s">
        <v>39</v>
      </c>
      <c r="D78" s="86">
        <v>3.34</v>
      </c>
      <c r="E78" s="86">
        <f>D78</f>
        <v>3.34</v>
      </c>
      <c r="F78" s="86"/>
      <c r="G78" s="86"/>
      <c r="H78" s="137" t="s">
        <v>225</v>
      </c>
    </row>
    <row r="79" spans="1:9" ht="15.75" x14ac:dyDescent="0.25">
      <c r="A79" s="30"/>
      <c r="B79" s="78">
        <v>139</v>
      </c>
      <c r="C79" s="191" t="s">
        <v>39</v>
      </c>
      <c r="D79" s="86">
        <v>3.28</v>
      </c>
      <c r="E79" s="86">
        <v>3.28</v>
      </c>
      <c r="F79" s="86"/>
      <c r="G79" s="86"/>
      <c r="H79" s="143" t="s">
        <v>4</v>
      </c>
    </row>
    <row r="80" spans="1:9" ht="15.75" x14ac:dyDescent="0.25">
      <c r="A80" s="30"/>
      <c r="B80" s="78">
        <v>140</v>
      </c>
      <c r="C80" s="191" t="s">
        <v>96</v>
      </c>
      <c r="D80" s="86">
        <v>170.6</v>
      </c>
      <c r="E80" s="86">
        <f>D80</f>
        <v>170.6</v>
      </c>
      <c r="F80" s="86"/>
      <c r="G80" s="86"/>
      <c r="H80" s="137" t="s">
        <v>225</v>
      </c>
    </row>
    <row r="81" spans="1:9" ht="15.75" x14ac:dyDescent="0.25">
      <c r="A81" s="30"/>
      <c r="B81" s="78">
        <v>141</v>
      </c>
      <c r="C81" s="190" t="s">
        <v>230</v>
      </c>
      <c r="D81" s="86">
        <v>3.46</v>
      </c>
      <c r="E81" s="86">
        <f>D81</f>
        <v>3.46</v>
      </c>
      <c r="G81" s="86"/>
      <c r="H81" s="142" t="s">
        <v>16</v>
      </c>
      <c r="I81" s="141"/>
    </row>
    <row r="82" spans="1:9" ht="15.75" x14ac:dyDescent="0.25">
      <c r="A82" s="30"/>
      <c r="B82" s="78">
        <v>142</v>
      </c>
      <c r="C82" s="190" t="s">
        <v>97</v>
      </c>
      <c r="D82" s="86">
        <v>21.71</v>
      </c>
      <c r="E82" s="86">
        <v>21.71</v>
      </c>
      <c r="F82" s="86"/>
      <c r="G82" s="86"/>
      <c r="H82" s="147" t="s">
        <v>225</v>
      </c>
      <c r="I82" s="141"/>
    </row>
    <row r="83" spans="1:9" ht="15.75" x14ac:dyDescent="0.25">
      <c r="A83" s="30"/>
      <c r="B83" s="78" t="s">
        <v>98</v>
      </c>
      <c r="C83" s="79" t="s">
        <v>1</v>
      </c>
      <c r="D83" s="84">
        <v>7.71</v>
      </c>
      <c r="E83" s="86">
        <f t="shared" ref="E83:E91" si="10">D83</f>
        <v>7.71</v>
      </c>
      <c r="F83" s="96"/>
      <c r="G83" s="86"/>
      <c r="H83" s="143" t="s">
        <v>4</v>
      </c>
      <c r="I83" s="141"/>
    </row>
    <row r="84" spans="1:9" ht="15.75" x14ac:dyDescent="0.25">
      <c r="A84" s="30"/>
      <c r="B84" s="78" t="s">
        <v>99</v>
      </c>
      <c r="C84" s="79" t="s">
        <v>1</v>
      </c>
      <c r="D84" s="84">
        <v>12.15</v>
      </c>
      <c r="E84" s="86">
        <f t="shared" si="10"/>
        <v>12.15</v>
      </c>
      <c r="F84" s="96"/>
      <c r="G84" s="86"/>
      <c r="H84" s="137" t="s">
        <v>225</v>
      </c>
    </row>
    <row r="85" spans="1:9" ht="15.75" x14ac:dyDescent="0.25">
      <c r="A85" s="30"/>
      <c r="B85" s="78" t="s">
        <v>100</v>
      </c>
      <c r="C85" s="188" t="s">
        <v>1</v>
      </c>
      <c r="D85" s="86">
        <v>11.3</v>
      </c>
      <c r="E85" s="86">
        <f t="shared" si="10"/>
        <v>11.3</v>
      </c>
      <c r="F85" s="96"/>
      <c r="G85" s="86"/>
      <c r="H85" s="137" t="s">
        <v>226</v>
      </c>
    </row>
    <row r="86" spans="1:9" ht="15.75" x14ac:dyDescent="0.25">
      <c r="A86" s="30"/>
      <c r="B86" s="78" t="s">
        <v>101</v>
      </c>
      <c r="C86" s="188" t="s">
        <v>1</v>
      </c>
      <c r="D86" s="86">
        <v>12.88</v>
      </c>
      <c r="E86" s="86">
        <f t="shared" si="10"/>
        <v>12.88</v>
      </c>
      <c r="F86" s="96"/>
      <c r="G86" s="86"/>
      <c r="H86" s="137" t="s">
        <v>226</v>
      </c>
    </row>
    <row r="87" spans="1:9" ht="15.75" x14ac:dyDescent="0.25">
      <c r="A87" s="30"/>
      <c r="B87" s="78" t="s">
        <v>102</v>
      </c>
      <c r="C87" s="191" t="s">
        <v>1</v>
      </c>
      <c r="D87" s="86">
        <v>15.92</v>
      </c>
      <c r="E87" s="86">
        <f t="shared" si="10"/>
        <v>15.92</v>
      </c>
      <c r="F87" s="96"/>
      <c r="G87" s="86"/>
      <c r="H87" s="142" t="s">
        <v>16</v>
      </c>
      <c r="I87" s="141"/>
    </row>
    <row r="88" spans="1:9" ht="15.75" x14ac:dyDescent="0.25">
      <c r="A88" s="30"/>
      <c r="B88" s="144" t="s">
        <v>103</v>
      </c>
      <c r="C88" s="189" t="s">
        <v>1</v>
      </c>
      <c r="D88" s="145">
        <v>8.32</v>
      </c>
      <c r="E88" s="145">
        <f t="shared" si="10"/>
        <v>8.32</v>
      </c>
      <c r="F88" s="146"/>
      <c r="G88" s="145"/>
      <c r="H88" s="147" t="s">
        <v>225</v>
      </c>
      <c r="I88" s="141"/>
    </row>
    <row r="89" spans="1:9" ht="15.75" x14ac:dyDescent="0.25">
      <c r="A89" s="30"/>
      <c r="B89" s="78" t="s">
        <v>104</v>
      </c>
      <c r="C89" s="81" t="s">
        <v>1</v>
      </c>
      <c r="D89" s="86">
        <v>7.96</v>
      </c>
      <c r="E89" s="86">
        <f t="shared" si="10"/>
        <v>7.96</v>
      </c>
      <c r="F89" s="96"/>
      <c r="G89" s="86"/>
      <c r="H89" s="137" t="s">
        <v>225</v>
      </c>
    </row>
    <row r="90" spans="1:9" ht="15.75" x14ac:dyDescent="0.25">
      <c r="A90" s="30"/>
      <c r="B90" s="78" t="s">
        <v>105</v>
      </c>
      <c r="C90" s="81" t="s">
        <v>1</v>
      </c>
      <c r="D90" s="86">
        <v>22.68</v>
      </c>
      <c r="E90" s="86">
        <f t="shared" si="10"/>
        <v>22.68</v>
      </c>
      <c r="F90" s="96"/>
      <c r="G90" s="86"/>
      <c r="H90" s="137" t="s">
        <v>225</v>
      </c>
    </row>
    <row r="91" spans="1:9" ht="15.75" x14ac:dyDescent="0.25">
      <c r="A91" s="30"/>
      <c r="B91" s="78" t="s">
        <v>106</v>
      </c>
      <c r="C91" s="81" t="s">
        <v>1</v>
      </c>
      <c r="D91" s="86">
        <v>25.6</v>
      </c>
      <c r="E91" s="86">
        <f t="shared" si="10"/>
        <v>25.6</v>
      </c>
      <c r="F91" s="96"/>
      <c r="G91" s="86"/>
      <c r="H91" s="142" t="s">
        <v>16</v>
      </c>
      <c r="I91" s="141"/>
    </row>
    <row r="92" spans="1:9" ht="15.75" x14ac:dyDescent="0.25">
      <c r="A92" s="30"/>
      <c r="B92" s="144" t="s">
        <v>107</v>
      </c>
      <c r="C92" s="159" t="s">
        <v>0</v>
      </c>
      <c r="D92" s="145">
        <v>12.67</v>
      </c>
      <c r="E92" s="145"/>
      <c r="F92" s="145">
        <f t="shared" ref="F92:F96" si="11">D92</f>
        <v>12.67</v>
      </c>
      <c r="G92" s="145"/>
      <c r="H92" s="147" t="s">
        <v>231</v>
      </c>
      <c r="I92" s="141"/>
    </row>
    <row r="93" spans="1:9" ht="15.75" x14ac:dyDescent="0.25">
      <c r="A93" s="30"/>
      <c r="B93" s="78" t="s">
        <v>108</v>
      </c>
      <c r="C93" s="80" t="s">
        <v>0</v>
      </c>
      <c r="D93" s="86">
        <v>14.39</v>
      </c>
      <c r="E93" s="86"/>
      <c r="F93" s="86">
        <f t="shared" si="11"/>
        <v>14.39</v>
      </c>
      <c r="G93" s="86"/>
      <c r="H93" s="137" t="s">
        <v>231</v>
      </c>
    </row>
    <row r="94" spans="1:9" ht="15.75" x14ac:dyDescent="0.25">
      <c r="A94" s="30"/>
      <c r="B94" s="144" t="s">
        <v>109</v>
      </c>
      <c r="C94" s="149" t="s">
        <v>0</v>
      </c>
      <c r="D94" s="150">
        <v>21.64</v>
      </c>
      <c r="E94" s="150"/>
      <c r="F94" s="145">
        <f t="shared" si="11"/>
        <v>21.64</v>
      </c>
      <c r="G94" s="145"/>
      <c r="H94" s="147" t="s">
        <v>231</v>
      </c>
      <c r="I94" s="141"/>
    </row>
    <row r="95" spans="1:9" ht="15.75" x14ac:dyDescent="0.25">
      <c r="A95" s="30"/>
      <c r="B95" s="78" t="s">
        <v>110</v>
      </c>
      <c r="C95" s="79" t="s">
        <v>0</v>
      </c>
      <c r="D95" s="84">
        <v>8.8800000000000008</v>
      </c>
      <c r="E95" s="84"/>
      <c r="F95" s="86">
        <f t="shared" si="11"/>
        <v>8.8800000000000008</v>
      </c>
      <c r="G95" s="86"/>
      <c r="H95" s="137" t="s">
        <v>231</v>
      </c>
      <c r="I95" s="141"/>
    </row>
    <row r="96" spans="1:9" ht="16.5" thickBot="1" x14ac:dyDescent="0.3">
      <c r="A96" s="30"/>
      <c r="B96" s="148" t="s">
        <v>111</v>
      </c>
      <c r="C96" s="97" t="s">
        <v>51</v>
      </c>
      <c r="D96" s="98">
        <v>2.4</v>
      </c>
      <c r="E96" s="98"/>
      <c r="F96" s="99">
        <f t="shared" si="11"/>
        <v>2.4</v>
      </c>
      <c r="G96" s="99"/>
      <c r="H96" s="139" t="s">
        <v>231</v>
      </c>
    </row>
    <row r="97" spans="1:8" ht="13.5" thickBot="1" x14ac:dyDescent="0.25">
      <c r="A97" s="38"/>
      <c r="B97" s="100"/>
      <c r="C97" s="101" t="s">
        <v>42</v>
      </c>
      <c r="D97" s="102">
        <f>SUM(D5:D96)</f>
        <v>1895.7200000000007</v>
      </c>
      <c r="E97" s="102">
        <f>SUM(E5:E96)</f>
        <v>1801.5000000000002</v>
      </c>
      <c r="F97" s="102">
        <f>SUM(F5:F96)</f>
        <v>59.980000000000004</v>
      </c>
      <c r="G97" s="103">
        <f>SUM(G5:G96)</f>
        <v>34.24</v>
      </c>
      <c r="H97" s="104"/>
    </row>
    <row r="98" spans="1:8" ht="15.75" x14ac:dyDescent="0.25">
      <c r="A98" s="43"/>
      <c r="B98" s="78">
        <v>1</v>
      </c>
      <c r="C98" s="87" t="s">
        <v>112</v>
      </c>
      <c r="D98" s="86">
        <v>15.4</v>
      </c>
      <c r="E98" s="86">
        <f t="shared" ref="E98:E132" si="12">D98</f>
        <v>15.4</v>
      </c>
      <c r="F98" s="86"/>
      <c r="G98" s="86"/>
      <c r="H98" s="140" t="s">
        <v>225</v>
      </c>
    </row>
    <row r="99" spans="1:8" ht="15.75" x14ac:dyDescent="0.25">
      <c r="A99" s="30"/>
      <c r="B99" s="78">
        <v>2</v>
      </c>
      <c r="C99" s="87" t="s">
        <v>112</v>
      </c>
      <c r="D99" s="86">
        <v>16.29</v>
      </c>
      <c r="E99" s="86">
        <f t="shared" si="12"/>
        <v>16.29</v>
      </c>
      <c r="F99" s="86"/>
      <c r="G99" s="86"/>
      <c r="H99" s="137" t="s">
        <v>225</v>
      </c>
    </row>
    <row r="100" spans="1:8" ht="15.75" x14ac:dyDescent="0.25">
      <c r="A100" s="30"/>
      <c r="B100" s="78">
        <v>3</v>
      </c>
      <c r="C100" s="87" t="s">
        <v>112</v>
      </c>
      <c r="D100" s="86">
        <v>16.760000000000002</v>
      </c>
      <c r="E100" s="86">
        <f t="shared" si="12"/>
        <v>16.760000000000002</v>
      </c>
      <c r="F100" s="86"/>
      <c r="G100" s="86"/>
      <c r="H100" s="137" t="s">
        <v>225</v>
      </c>
    </row>
    <row r="101" spans="1:8" ht="15.75" x14ac:dyDescent="0.25">
      <c r="A101" s="30"/>
      <c r="B101" s="78">
        <v>4</v>
      </c>
      <c r="C101" s="87" t="s">
        <v>112</v>
      </c>
      <c r="D101" s="86">
        <v>11.45</v>
      </c>
      <c r="E101" s="86">
        <f t="shared" si="12"/>
        <v>11.45</v>
      </c>
      <c r="F101" s="86"/>
      <c r="G101" s="86"/>
      <c r="H101" s="137" t="s">
        <v>225</v>
      </c>
    </row>
    <row r="102" spans="1:8" ht="15.75" x14ac:dyDescent="0.25">
      <c r="A102" s="30"/>
      <c r="B102" s="78">
        <v>5</v>
      </c>
      <c r="C102" s="87" t="s">
        <v>112</v>
      </c>
      <c r="D102" s="86">
        <v>11.33</v>
      </c>
      <c r="E102" s="86">
        <f t="shared" si="12"/>
        <v>11.33</v>
      </c>
      <c r="F102" s="86"/>
      <c r="G102" s="86"/>
      <c r="H102" s="137" t="s">
        <v>225</v>
      </c>
    </row>
    <row r="103" spans="1:8" ht="15.75" x14ac:dyDescent="0.25">
      <c r="A103" s="30"/>
      <c r="B103" s="78" t="s">
        <v>113</v>
      </c>
      <c r="C103" s="87" t="s">
        <v>114</v>
      </c>
      <c r="D103" s="86">
        <v>11</v>
      </c>
      <c r="E103" s="86">
        <f t="shared" si="12"/>
        <v>11</v>
      </c>
      <c r="F103" s="86"/>
      <c r="G103" s="86"/>
      <c r="H103" s="137" t="s">
        <v>225</v>
      </c>
    </row>
    <row r="104" spans="1:8" ht="15.75" x14ac:dyDescent="0.25">
      <c r="A104" s="30"/>
      <c r="B104" s="78" t="s">
        <v>115</v>
      </c>
      <c r="C104" s="87" t="s">
        <v>114</v>
      </c>
      <c r="D104" s="86">
        <v>11</v>
      </c>
      <c r="E104" s="86">
        <f t="shared" si="12"/>
        <v>11</v>
      </c>
      <c r="F104" s="86"/>
      <c r="G104" s="86"/>
      <c r="H104" s="137" t="s">
        <v>225</v>
      </c>
    </row>
    <row r="105" spans="1:8" ht="15.75" x14ac:dyDescent="0.25">
      <c r="A105" s="30"/>
      <c r="B105" s="78" t="s">
        <v>116</v>
      </c>
      <c r="C105" s="87" t="s">
        <v>114</v>
      </c>
      <c r="D105" s="86">
        <v>11.62</v>
      </c>
      <c r="E105" s="86">
        <f t="shared" si="12"/>
        <v>11.62</v>
      </c>
      <c r="F105" s="86"/>
      <c r="G105" s="86"/>
      <c r="H105" s="137" t="s">
        <v>225</v>
      </c>
    </row>
    <row r="106" spans="1:8" ht="15.75" x14ac:dyDescent="0.25">
      <c r="A106" s="30"/>
      <c r="B106" s="78" t="s">
        <v>117</v>
      </c>
      <c r="C106" s="87" t="s">
        <v>114</v>
      </c>
      <c r="D106" s="86">
        <v>12.11</v>
      </c>
      <c r="E106" s="86">
        <f t="shared" si="12"/>
        <v>12.11</v>
      </c>
      <c r="F106" s="86"/>
      <c r="G106" s="86"/>
      <c r="H106" s="137" t="s">
        <v>225</v>
      </c>
    </row>
    <row r="107" spans="1:8" ht="15.75" x14ac:dyDescent="0.25">
      <c r="A107" s="30"/>
      <c r="B107" s="78" t="s">
        <v>118</v>
      </c>
      <c r="C107" s="87" t="s">
        <v>114</v>
      </c>
      <c r="D107" s="86">
        <v>12.61</v>
      </c>
      <c r="E107" s="86">
        <f t="shared" si="12"/>
        <v>12.61</v>
      </c>
      <c r="F107" s="86"/>
      <c r="G107" s="86"/>
      <c r="H107" s="137" t="s">
        <v>225</v>
      </c>
    </row>
    <row r="108" spans="1:8" ht="15.75" x14ac:dyDescent="0.25">
      <c r="A108" s="30"/>
      <c r="B108" s="78" t="s">
        <v>119</v>
      </c>
      <c r="C108" s="87" t="s">
        <v>114</v>
      </c>
      <c r="D108" s="86">
        <v>16.55</v>
      </c>
      <c r="E108" s="86">
        <f t="shared" si="12"/>
        <v>16.55</v>
      </c>
      <c r="F108" s="86"/>
      <c r="G108" s="86"/>
      <c r="H108" s="137" t="s">
        <v>225</v>
      </c>
    </row>
    <row r="109" spans="1:8" ht="15.75" x14ac:dyDescent="0.25">
      <c r="A109" s="30"/>
      <c r="B109" s="78" t="s">
        <v>120</v>
      </c>
      <c r="C109" s="87" t="s">
        <v>114</v>
      </c>
      <c r="D109" s="86">
        <v>17.73</v>
      </c>
      <c r="E109" s="86">
        <f t="shared" si="12"/>
        <v>17.73</v>
      </c>
      <c r="F109" s="86"/>
      <c r="G109" s="86"/>
      <c r="H109" s="137" t="s">
        <v>225</v>
      </c>
    </row>
    <row r="110" spans="1:8" ht="15.75" x14ac:dyDescent="0.25">
      <c r="A110" s="30"/>
      <c r="B110" s="78" t="s">
        <v>121</v>
      </c>
      <c r="C110" s="87" t="s">
        <v>114</v>
      </c>
      <c r="D110" s="86">
        <v>16.55</v>
      </c>
      <c r="E110" s="86">
        <f t="shared" si="12"/>
        <v>16.55</v>
      </c>
      <c r="F110" s="86"/>
      <c r="G110" s="86"/>
      <c r="H110" s="137" t="s">
        <v>225</v>
      </c>
    </row>
    <row r="111" spans="1:8" ht="15.75" x14ac:dyDescent="0.25">
      <c r="A111" s="30"/>
      <c r="B111" s="78" t="s">
        <v>122</v>
      </c>
      <c r="C111" s="87" t="s">
        <v>114</v>
      </c>
      <c r="D111" s="86">
        <v>16.55</v>
      </c>
      <c r="E111" s="86">
        <f t="shared" si="12"/>
        <v>16.55</v>
      </c>
      <c r="F111" s="86"/>
      <c r="G111" s="86"/>
      <c r="H111" s="137" t="s">
        <v>225</v>
      </c>
    </row>
    <row r="112" spans="1:8" ht="15.75" x14ac:dyDescent="0.25">
      <c r="A112" s="30"/>
      <c r="B112" s="78" t="s">
        <v>123</v>
      </c>
      <c r="C112" s="87" t="s">
        <v>114</v>
      </c>
      <c r="D112" s="86">
        <v>16.66</v>
      </c>
      <c r="E112" s="86">
        <f t="shared" si="12"/>
        <v>16.66</v>
      </c>
      <c r="F112" s="86"/>
      <c r="G112" s="86"/>
      <c r="H112" s="137" t="s">
        <v>225</v>
      </c>
    </row>
    <row r="113" spans="1:9" ht="15.75" x14ac:dyDescent="0.25">
      <c r="A113" s="30"/>
      <c r="B113" s="78" t="s">
        <v>124</v>
      </c>
      <c r="C113" s="87" t="s">
        <v>114</v>
      </c>
      <c r="D113" s="86">
        <v>16.66</v>
      </c>
      <c r="E113" s="86">
        <f t="shared" si="12"/>
        <v>16.66</v>
      </c>
      <c r="F113" s="86"/>
      <c r="G113" s="86"/>
      <c r="H113" s="137" t="s">
        <v>225</v>
      </c>
    </row>
    <row r="114" spans="1:9" ht="15.75" x14ac:dyDescent="0.25">
      <c r="A114" s="30"/>
      <c r="B114" s="78" t="s">
        <v>125</v>
      </c>
      <c r="C114" s="87" t="s">
        <v>114</v>
      </c>
      <c r="D114" s="86">
        <v>16.66</v>
      </c>
      <c r="E114" s="86">
        <f t="shared" si="12"/>
        <v>16.66</v>
      </c>
      <c r="F114" s="86"/>
      <c r="G114" s="86"/>
      <c r="H114" s="137" t="s">
        <v>225</v>
      </c>
    </row>
    <row r="115" spans="1:9" ht="15.75" x14ac:dyDescent="0.25">
      <c r="A115" s="30"/>
      <c r="B115" s="78" t="s">
        <v>126</v>
      </c>
      <c r="C115" s="87" t="s">
        <v>114</v>
      </c>
      <c r="D115" s="86">
        <v>16.66</v>
      </c>
      <c r="E115" s="86">
        <f t="shared" si="12"/>
        <v>16.66</v>
      </c>
      <c r="F115" s="86"/>
      <c r="G115" s="86"/>
      <c r="H115" s="137" t="s">
        <v>225</v>
      </c>
    </row>
    <row r="116" spans="1:9" ht="15.75" x14ac:dyDescent="0.25">
      <c r="A116" s="30"/>
      <c r="B116" s="78" t="s">
        <v>127</v>
      </c>
      <c r="C116" s="87" t="s">
        <v>114</v>
      </c>
      <c r="D116" s="86">
        <v>16.68</v>
      </c>
      <c r="E116" s="86">
        <f t="shared" si="12"/>
        <v>16.68</v>
      </c>
      <c r="F116" s="86"/>
      <c r="G116" s="86"/>
      <c r="H116" s="137" t="s">
        <v>225</v>
      </c>
    </row>
    <row r="117" spans="1:9" ht="15.75" x14ac:dyDescent="0.25">
      <c r="A117" s="30"/>
      <c r="B117" s="78">
        <v>200</v>
      </c>
      <c r="C117" s="88" t="s">
        <v>2</v>
      </c>
      <c r="D117" s="86">
        <v>13.23</v>
      </c>
      <c r="E117" s="86">
        <f t="shared" si="12"/>
        <v>13.23</v>
      </c>
      <c r="F117" s="86"/>
      <c r="G117" s="86"/>
      <c r="H117" s="137" t="s">
        <v>225</v>
      </c>
    </row>
    <row r="118" spans="1:9" ht="15.75" x14ac:dyDescent="0.25">
      <c r="A118" s="30"/>
      <c r="B118" s="78">
        <v>201</v>
      </c>
      <c r="C118" s="88" t="s">
        <v>2</v>
      </c>
      <c r="D118" s="86">
        <v>35.729999999999997</v>
      </c>
      <c r="E118" s="86">
        <f t="shared" si="12"/>
        <v>35.729999999999997</v>
      </c>
      <c r="F118" s="86"/>
      <c r="G118" s="86"/>
      <c r="H118" s="137" t="s">
        <v>225</v>
      </c>
    </row>
    <row r="119" spans="1:9" ht="15.75" x14ac:dyDescent="0.25">
      <c r="A119" s="30"/>
      <c r="B119" s="78">
        <v>202</v>
      </c>
      <c r="C119" s="88" t="s">
        <v>229</v>
      </c>
      <c r="D119" s="86">
        <v>12.16</v>
      </c>
      <c r="E119" s="86">
        <f t="shared" si="12"/>
        <v>12.16</v>
      </c>
      <c r="F119" s="86"/>
      <c r="G119" s="86"/>
      <c r="H119" s="136" t="s">
        <v>227</v>
      </c>
    </row>
    <row r="120" spans="1:9" ht="15.75" x14ac:dyDescent="0.25">
      <c r="A120" s="30"/>
      <c r="B120" s="78" t="s">
        <v>128</v>
      </c>
      <c r="C120" s="88" t="s">
        <v>229</v>
      </c>
      <c r="D120" s="86">
        <v>12.69</v>
      </c>
      <c r="E120" s="86">
        <f t="shared" si="12"/>
        <v>12.69</v>
      </c>
      <c r="F120" s="86"/>
      <c r="G120" s="86"/>
      <c r="H120" s="137" t="s">
        <v>227</v>
      </c>
    </row>
    <row r="121" spans="1:9" ht="15.75" x14ac:dyDescent="0.25">
      <c r="A121" s="30"/>
      <c r="B121" s="78">
        <v>203</v>
      </c>
      <c r="C121" s="88" t="s">
        <v>2</v>
      </c>
      <c r="D121" s="86">
        <v>11.89</v>
      </c>
      <c r="E121" s="86">
        <f t="shared" si="12"/>
        <v>11.89</v>
      </c>
      <c r="F121" s="86"/>
      <c r="G121" s="86"/>
      <c r="H121" s="137" t="s">
        <v>225</v>
      </c>
    </row>
    <row r="122" spans="1:9" ht="15.75" x14ac:dyDescent="0.25">
      <c r="A122" s="30"/>
      <c r="B122" s="78">
        <v>204</v>
      </c>
      <c r="C122" s="88" t="s">
        <v>2</v>
      </c>
      <c r="D122" s="85">
        <v>12.75</v>
      </c>
      <c r="E122" s="85">
        <f t="shared" si="12"/>
        <v>12.75</v>
      </c>
      <c r="F122" s="86"/>
      <c r="G122" s="86"/>
      <c r="H122" s="137" t="s">
        <v>225</v>
      </c>
    </row>
    <row r="123" spans="1:9" ht="15.75" x14ac:dyDescent="0.25">
      <c r="A123" s="30"/>
      <c r="B123" s="78">
        <v>205</v>
      </c>
      <c r="C123" s="87" t="s">
        <v>2</v>
      </c>
      <c r="D123" s="86">
        <v>16.920000000000002</v>
      </c>
      <c r="E123" s="86">
        <f t="shared" si="12"/>
        <v>16.920000000000002</v>
      </c>
      <c r="F123" s="86"/>
      <c r="G123" s="86"/>
      <c r="H123" s="137" t="s">
        <v>225</v>
      </c>
    </row>
    <row r="124" spans="1:9" ht="15.75" x14ac:dyDescent="0.25">
      <c r="A124" s="30"/>
      <c r="B124" s="78" t="s">
        <v>129</v>
      </c>
      <c r="C124" s="87" t="s">
        <v>39</v>
      </c>
      <c r="D124" s="86">
        <v>7.92</v>
      </c>
      <c r="E124" s="86">
        <v>7.92</v>
      </c>
      <c r="F124" s="86"/>
      <c r="H124" s="136" t="s">
        <v>225</v>
      </c>
    </row>
    <row r="125" spans="1:9" ht="15.75" x14ac:dyDescent="0.25">
      <c r="A125" s="30"/>
      <c r="B125" s="78">
        <v>206</v>
      </c>
      <c r="C125" s="87" t="s">
        <v>2</v>
      </c>
      <c r="D125" s="86">
        <v>12.13</v>
      </c>
      <c r="E125" s="86">
        <f t="shared" si="12"/>
        <v>12.13</v>
      </c>
      <c r="F125" s="86"/>
      <c r="G125" s="86"/>
      <c r="H125" s="136" t="s">
        <v>225</v>
      </c>
    </row>
    <row r="126" spans="1:9" ht="15.75" x14ac:dyDescent="0.25">
      <c r="A126" s="30"/>
      <c r="B126" s="78">
        <v>207</v>
      </c>
      <c r="C126" s="87" t="s">
        <v>83</v>
      </c>
      <c r="D126" s="86">
        <v>13</v>
      </c>
      <c r="E126" s="86">
        <f t="shared" si="12"/>
        <v>13</v>
      </c>
      <c r="F126" s="86"/>
      <c r="G126" s="86"/>
      <c r="H126" s="137" t="s">
        <v>225</v>
      </c>
    </row>
    <row r="127" spans="1:9" ht="15.75" x14ac:dyDescent="0.25">
      <c r="A127" s="30"/>
      <c r="B127" s="78" t="s">
        <v>130</v>
      </c>
      <c r="C127" s="87" t="s">
        <v>39</v>
      </c>
      <c r="D127" s="86">
        <v>2.99</v>
      </c>
      <c r="E127" s="86">
        <v>2.99</v>
      </c>
      <c r="F127" s="86"/>
      <c r="G127" s="86"/>
      <c r="H127" s="151" t="s">
        <v>4</v>
      </c>
      <c r="I127" s="141"/>
    </row>
    <row r="128" spans="1:9" ht="15.75" x14ac:dyDescent="0.25">
      <c r="A128" s="30"/>
      <c r="B128" s="78" t="s">
        <v>131</v>
      </c>
      <c r="C128" s="87" t="s">
        <v>215</v>
      </c>
      <c r="D128" s="86">
        <v>3.61</v>
      </c>
      <c r="E128" s="86"/>
      <c r="F128" s="86"/>
      <c r="G128" s="86">
        <f>D128</f>
        <v>3.61</v>
      </c>
      <c r="H128" s="163" t="s">
        <v>231</v>
      </c>
      <c r="I128" s="158"/>
    </row>
    <row r="129" spans="1:9" ht="15.75" x14ac:dyDescent="0.25">
      <c r="A129" s="30"/>
      <c r="B129" s="78" t="s">
        <v>132</v>
      </c>
      <c r="C129" s="87" t="s">
        <v>5</v>
      </c>
      <c r="D129" s="86">
        <v>5.14</v>
      </c>
      <c r="E129" s="86">
        <v>5.14</v>
      </c>
      <c r="F129" s="86"/>
      <c r="G129" s="86"/>
      <c r="H129" s="151" t="s">
        <v>4</v>
      </c>
      <c r="I129" s="141"/>
    </row>
    <row r="130" spans="1:9" ht="15.75" x14ac:dyDescent="0.25">
      <c r="A130" s="30"/>
      <c r="B130" s="78">
        <v>208</v>
      </c>
      <c r="C130" s="88" t="s">
        <v>2</v>
      </c>
      <c r="D130" s="86">
        <v>23.97</v>
      </c>
      <c r="E130" s="86">
        <f>D130</f>
        <v>23.97</v>
      </c>
      <c r="F130" s="86"/>
      <c r="G130" s="86"/>
      <c r="H130" s="136" t="s">
        <v>225</v>
      </c>
      <c r="I130" s="141"/>
    </row>
    <row r="131" spans="1:9" ht="15.75" x14ac:dyDescent="0.25">
      <c r="A131" s="30"/>
      <c r="B131" s="78" t="s">
        <v>133</v>
      </c>
      <c r="C131" s="88" t="s">
        <v>2</v>
      </c>
      <c r="D131" s="86">
        <v>12.4</v>
      </c>
      <c r="E131" s="86">
        <f>D131</f>
        <v>12.4</v>
      </c>
      <c r="F131" s="86"/>
      <c r="G131" s="86"/>
      <c r="H131" s="136" t="s">
        <v>225</v>
      </c>
      <c r="I131" s="141"/>
    </row>
    <row r="132" spans="1:9" ht="15.75" x14ac:dyDescent="0.25">
      <c r="A132" s="30"/>
      <c r="B132" s="78">
        <v>209</v>
      </c>
      <c r="C132" s="87" t="s">
        <v>83</v>
      </c>
      <c r="D132" s="86">
        <v>12.64</v>
      </c>
      <c r="E132" s="86">
        <f t="shared" si="12"/>
        <v>12.64</v>
      </c>
      <c r="F132" s="86"/>
      <c r="G132" s="86"/>
      <c r="H132" s="136" t="s">
        <v>228</v>
      </c>
    </row>
    <row r="133" spans="1:9" ht="15.75" x14ac:dyDescent="0.25">
      <c r="A133" s="30"/>
      <c r="B133" s="78" t="s">
        <v>134</v>
      </c>
      <c r="C133" s="87" t="s">
        <v>80</v>
      </c>
      <c r="D133" s="86">
        <v>11.51</v>
      </c>
      <c r="E133" s="86">
        <f>D133</f>
        <v>11.51</v>
      </c>
      <c r="F133" s="86"/>
      <c r="G133" s="86"/>
      <c r="H133" s="136" t="s">
        <v>225</v>
      </c>
    </row>
    <row r="134" spans="1:9" ht="15.75" x14ac:dyDescent="0.25">
      <c r="A134" s="30"/>
      <c r="B134" s="78" t="s">
        <v>135</v>
      </c>
      <c r="C134" s="87" t="s">
        <v>80</v>
      </c>
      <c r="D134" s="86">
        <v>25.64</v>
      </c>
      <c r="E134" s="86">
        <f>D134</f>
        <v>25.64</v>
      </c>
      <c r="F134" s="86"/>
      <c r="G134" s="86"/>
      <c r="H134" s="136" t="s">
        <v>225</v>
      </c>
    </row>
    <row r="135" spans="1:9" ht="15.75" x14ac:dyDescent="0.25">
      <c r="A135" s="30"/>
      <c r="B135" s="78" t="s">
        <v>136</v>
      </c>
      <c r="C135" s="87" t="s">
        <v>80</v>
      </c>
      <c r="D135" s="86">
        <v>6.06</v>
      </c>
      <c r="E135" s="86">
        <f>D135</f>
        <v>6.06</v>
      </c>
      <c r="F135" s="86"/>
      <c r="G135" s="86"/>
      <c r="H135" s="136" t="s">
        <v>225</v>
      </c>
    </row>
    <row r="136" spans="1:9" ht="15.75" x14ac:dyDescent="0.25">
      <c r="A136" s="30"/>
      <c r="B136" s="78" t="s">
        <v>137</v>
      </c>
      <c r="C136" s="87" t="s">
        <v>138</v>
      </c>
      <c r="D136" s="86">
        <v>4.9400000000000004</v>
      </c>
      <c r="E136" s="86">
        <f>D136</f>
        <v>4.9400000000000004</v>
      </c>
      <c r="F136" s="86"/>
      <c r="G136" s="86"/>
      <c r="H136" s="136" t="s">
        <v>225</v>
      </c>
    </row>
    <row r="137" spans="1:9" ht="15.75" x14ac:dyDescent="0.25">
      <c r="A137" s="30"/>
      <c r="B137" s="78" t="s">
        <v>139</v>
      </c>
      <c r="C137" s="87" t="s">
        <v>80</v>
      </c>
      <c r="D137" s="86">
        <v>13.04</v>
      </c>
      <c r="E137" s="86">
        <f>D137</f>
        <v>13.04</v>
      </c>
      <c r="F137" s="86"/>
      <c r="G137" s="86"/>
      <c r="H137" s="136" t="s">
        <v>225</v>
      </c>
    </row>
    <row r="138" spans="1:9" ht="15.75" x14ac:dyDescent="0.25">
      <c r="A138" s="30"/>
      <c r="B138" s="78">
        <v>210</v>
      </c>
      <c r="C138" s="87" t="s">
        <v>83</v>
      </c>
      <c r="D138" s="86">
        <v>16.62</v>
      </c>
      <c r="E138" s="86">
        <f t="shared" ref="E138:E148" si="13">D138</f>
        <v>16.62</v>
      </c>
      <c r="F138" s="86"/>
      <c r="G138" s="86"/>
      <c r="H138" s="136" t="s">
        <v>228</v>
      </c>
    </row>
    <row r="139" spans="1:9" ht="15.75" x14ac:dyDescent="0.25">
      <c r="A139" s="30"/>
      <c r="B139" s="78">
        <v>211</v>
      </c>
      <c r="C139" s="87" t="s">
        <v>83</v>
      </c>
      <c r="D139" s="86">
        <v>16.71</v>
      </c>
      <c r="E139" s="86">
        <f t="shared" si="13"/>
        <v>16.71</v>
      </c>
      <c r="F139" s="86"/>
      <c r="G139" s="86"/>
      <c r="H139" s="136" t="s">
        <v>225</v>
      </c>
    </row>
    <row r="140" spans="1:9" ht="15.75" x14ac:dyDescent="0.25">
      <c r="A140" s="30"/>
      <c r="B140" s="78" t="s">
        <v>140</v>
      </c>
      <c r="C140" s="87" t="s">
        <v>141</v>
      </c>
      <c r="D140" s="86">
        <v>17.88</v>
      </c>
      <c r="E140" s="86">
        <f t="shared" si="13"/>
        <v>17.88</v>
      </c>
      <c r="F140" s="86"/>
      <c r="G140" s="86"/>
      <c r="H140" s="136" t="s">
        <v>225</v>
      </c>
    </row>
    <row r="141" spans="1:9" ht="15.75" x14ac:dyDescent="0.25">
      <c r="A141" s="30"/>
      <c r="B141" s="78">
        <v>212</v>
      </c>
      <c r="C141" s="87" t="s">
        <v>142</v>
      </c>
      <c r="D141" s="86">
        <v>34.24</v>
      </c>
      <c r="E141" s="86">
        <f t="shared" si="13"/>
        <v>34.24</v>
      </c>
      <c r="F141" s="86"/>
      <c r="G141" s="86"/>
      <c r="H141" s="136" t="s">
        <v>225</v>
      </c>
    </row>
    <row r="142" spans="1:9" ht="15.75" x14ac:dyDescent="0.25">
      <c r="A142" s="30"/>
      <c r="B142" s="78">
        <v>213</v>
      </c>
      <c r="C142" s="87" t="s">
        <v>83</v>
      </c>
      <c r="D142" s="86">
        <v>16.98</v>
      </c>
      <c r="E142" s="86">
        <f t="shared" si="13"/>
        <v>16.98</v>
      </c>
      <c r="F142" s="86"/>
      <c r="G142" s="86"/>
      <c r="H142" s="136" t="s">
        <v>225</v>
      </c>
    </row>
    <row r="143" spans="1:9" ht="15.75" x14ac:dyDescent="0.25">
      <c r="A143" s="30"/>
      <c r="B143" s="78" t="s">
        <v>143</v>
      </c>
      <c r="C143" s="87" t="s">
        <v>141</v>
      </c>
      <c r="D143" s="86">
        <v>18.059999999999999</v>
      </c>
      <c r="E143" s="86">
        <f t="shared" si="13"/>
        <v>18.059999999999999</v>
      </c>
      <c r="F143" s="86"/>
      <c r="G143" s="86"/>
      <c r="H143" s="136" t="s">
        <v>225</v>
      </c>
    </row>
    <row r="144" spans="1:9" ht="15.75" x14ac:dyDescent="0.25">
      <c r="A144" s="30"/>
      <c r="B144" s="78">
        <v>214</v>
      </c>
      <c r="C144" s="87" t="s">
        <v>83</v>
      </c>
      <c r="D144" s="86">
        <v>16.86</v>
      </c>
      <c r="E144" s="86">
        <f t="shared" si="13"/>
        <v>16.86</v>
      </c>
      <c r="F144" s="86"/>
      <c r="G144" s="86"/>
      <c r="H144" s="136" t="s">
        <v>225</v>
      </c>
    </row>
    <row r="145" spans="1:9" ht="15.75" x14ac:dyDescent="0.25">
      <c r="A145" s="30"/>
      <c r="B145" s="78">
        <v>215</v>
      </c>
      <c r="C145" s="87" t="s">
        <v>83</v>
      </c>
      <c r="D145" s="86">
        <v>16.87</v>
      </c>
      <c r="E145" s="86">
        <f t="shared" si="13"/>
        <v>16.87</v>
      </c>
      <c r="F145" s="86"/>
      <c r="G145" s="86"/>
      <c r="H145" s="136" t="s">
        <v>225</v>
      </c>
    </row>
    <row r="146" spans="1:9" ht="15.75" x14ac:dyDescent="0.25">
      <c r="A146" s="30"/>
      <c r="B146" s="78">
        <v>216</v>
      </c>
      <c r="C146" s="87" t="s">
        <v>83</v>
      </c>
      <c r="D146" s="86">
        <v>16.71</v>
      </c>
      <c r="E146" s="86">
        <f t="shared" si="13"/>
        <v>16.71</v>
      </c>
      <c r="F146" s="86"/>
      <c r="G146" s="86"/>
      <c r="H146" s="136" t="s">
        <v>225</v>
      </c>
    </row>
    <row r="147" spans="1:9" ht="15.75" x14ac:dyDescent="0.25">
      <c r="A147" s="30"/>
      <c r="B147" s="78">
        <v>217</v>
      </c>
      <c r="C147" s="87" t="s">
        <v>83</v>
      </c>
      <c r="D147" s="86">
        <v>18.09</v>
      </c>
      <c r="E147" s="86">
        <f t="shared" si="13"/>
        <v>18.09</v>
      </c>
      <c r="F147" s="86"/>
      <c r="G147" s="86"/>
      <c r="H147" s="136" t="s">
        <v>225</v>
      </c>
    </row>
    <row r="148" spans="1:9" ht="15.75" x14ac:dyDescent="0.25">
      <c r="A148" s="30"/>
      <c r="B148" s="78">
        <v>219</v>
      </c>
      <c r="C148" s="87" t="s">
        <v>39</v>
      </c>
      <c r="D148" s="86">
        <v>2.87</v>
      </c>
      <c r="E148" s="86">
        <f t="shared" si="13"/>
        <v>2.87</v>
      </c>
      <c r="F148" s="86"/>
      <c r="G148" s="86"/>
      <c r="H148" s="151" t="s">
        <v>4</v>
      </c>
      <c r="I148" s="141"/>
    </row>
    <row r="149" spans="1:9" ht="15.75" x14ac:dyDescent="0.25">
      <c r="A149" s="30"/>
      <c r="B149" s="78">
        <v>220</v>
      </c>
      <c r="C149" s="87" t="s">
        <v>5</v>
      </c>
      <c r="D149" s="86">
        <v>5.33</v>
      </c>
      <c r="E149" s="86">
        <f>D149</f>
        <v>5.33</v>
      </c>
      <c r="F149" s="86"/>
      <c r="G149" s="86"/>
      <c r="H149" s="151" t="s">
        <v>4</v>
      </c>
      <c r="I149" s="141"/>
    </row>
    <row r="150" spans="1:9" ht="15.75" x14ac:dyDescent="0.25">
      <c r="A150" s="30"/>
      <c r="B150" s="78">
        <v>221</v>
      </c>
      <c r="C150" s="88" t="s">
        <v>2</v>
      </c>
      <c r="D150" s="86">
        <v>24.48</v>
      </c>
      <c r="E150" s="86">
        <f t="shared" ref="E150:E156" si="14">D150</f>
        <v>24.48</v>
      </c>
      <c r="F150" s="86"/>
      <c r="G150" s="86"/>
      <c r="H150" s="136" t="s">
        <v>225</v>
      </c>
    </row>
    <row r="151" spans="1:9" ht="15.75" x14ac:dyDescent="0.25">
      <c r="A151" s="30"/>
      <c r="B151" s="78">
        <v>222</v>
      </c>
      <c r="C151" s="88" t="s">
        <v>2</v>
      </c>
      <c r="D151" s="86">
        <v>11.83</v>
      </c>
      <c r="E151" s="86">
        <f t="shared" si="14"/>
        <v>11.83</v>
      </c>
      <c r="F151" s="86"/>
      <c r="G151" s="86"/>
      <c r="H151" s="136" t="s">
        <v>225</v>
      </c>
    </row>
    <row r="152" spans="1:9" ht="15.75" x14ac:dyDescent="0.25">
      <c r="A152" s="30"/>
      <c r="B152" s="78">
        <v>223</v>
      </c>
      <c r="C152" s="88" t="s">
        <v>2</v>
      </c>
      <c r="D152" s="86">
        <v>24.49</v>
      </c>
      <c r="E152" s="86">
        <f t="shared" si="14"/>
        <v>24.49</v>
      </c>
      <c r="F152" s="86"/>
      <c r="G152" s="86"/>
      <c r="H152" s="136" t="s">
        <v>225</v>
      </c>
    </row>
    <row r="153" spans="1:9" ht="15.75" x14ac:dyDescent="0.25">
      <c r="A153" s="30"/>
      <c r="B153" s="78">
        <v>224</v>
      </c>
      <c r="C153" s="88" t="s">
        <v>2</v>
      </c>
      <c r="D153" s="86">
        <v>12.31</v>
      </c>
      <c r="E153" s="86">
        <f t="shared" si="14"/>
        <v>12.31</v>
      </c>
      <c r="F153" s="86"/>
      <c r="G153" s="86"/>
      <c r="H153" s="136" t="s">
        <v>225</v>
      </c>
    </row>
    <row r="154" spans="1:9" ht="15.75" x14ac:dyDescent="0.25">
      <c r="A154" s="30"/>
      <c r="B154" s="78">
        <v>225</v>
      </c>
      <c r="C154" s="88" t="s">
        <v>2</v>
      </c>
      <c r="D154" s="86">
        <v>24.77</v>
      </c>
      <c r="E154" s="86">
        <f t="shared" si="14"/>
        <v>24.77</v>
      </c>
      <c r="F154" s="86"/>
      <c r="G154" s="86"/>
      <c r="H154" s="136" t="s">
        <v>225</v>
      </c>
    </row>
    <row r="155" spans="1:9" ht="15.75" x14ac:dyDescent="0.25">
      <c r="A155" s="30"/>
      <c r="B155" s="78">
        <v>226</v>
      </c>
      <c r="C155" s="88" t="s">
        <v>2</v>
      </c>
      <c r="D155" s="86">
        <v>12.92</v>
      </c>
      <c r="E155" s="86">
        <f t="shared" si="14"/>
        <v>12.92</v>
      </c>
      <c r="F155" s="86"/>
      <c r="G155" s="86"/>
      <c r="H155" s="136" t="s">
        <v>225</v>
      </c>
    </row>
    <row r="156" spans="1:9" ht="15.75" x14ac:dyDescent="0.25">
      <c r="A156" s="30"/>
      <c r="B156" s="78">
        <v>227</v>
      </c>
      <c r="C156" s="88" t="s">
        <v>2</v>
      </c>
      <c r="D156" s="86">
        <v>9.5</v>
      </c>
      <c r="E156" s="86">
        <f t="shared" si="14"/>
        <v>9.5</v>
      </c>
      <c r="F156" s="86"/>
      <c r="G156" s="86"/>
      <c r="H156" s="136" t="s">
        <v>225</v>
      </c>
    </row>
    <row r="157" spans="1:9" ht="15.75" x14ac:dyDescent="0.25">
      <c r="A157" s="30"/>
      <c r="B157" s="78">
        <v>229</v>
      </c>
      <c r="C157" s="88" t="s">
        <v>40</v>
      </c>
      <c r="D157" s="86">
        <v>5.21</v>
      </c>
      <c r="E157" s="86">
        <f t="shared" ref="E157:E177" si="15">D157</f>
        <v>5.21</v>
      </c>
      <c r="F157" s="86"/>
      <c r="G157" s="86"/>
      <c r="H157" s="136" t="s">
        <v>225</v>
      </c>
      <c r="I157" s="141"/>
    </row>
    <row r="158" spans="1:9" ht="15.75" x14ac:dyDescent="0.25">
      <c r="A158" s="30"/>
      <c r="B158" s="78">
        <v>230</v>
      </c>
      <c r="C158" s="87" t="s">
        <v>93</v>
      </c>
      <c r="D158" s="86">
        <v>10.27</v>
      </c>
      <c r="E158" s="86">
        <f t="shared" si="15"/>
        <v>10.27</v>
      </c>
      <c r="F158" s="86"/>
      <c r="G158" s="86"/>
      <c r="H158" s="136" t="s">
        <v>225</v>
      </c>
      <c r="I158" s="141"/>
    </row>
    <row r="159" spans="1:9" ht="15.75" x14ac:dyDescent="0.25">
      <c r="A159" s="30"/>
      <c r="B159" s="78">
        <v>231</v>
      </c>
      <c r="C159" s="87" t="s">
        <v>52</v>
      </c>
      <c r="D159" s="86">
        <v>12.04</v>
      </c>
      <c r="E159" s="86">
        <f t="shared" si="15"/>
        <v>12.04</v>
      </c>
      <c r="F159" s="86"/>
      <c r="G159" s="86"/>
      <c r="H159" s="136" t="s">
        <v>225</v>
      </c>
      <c r="I159" s="141"/>
    </row>
    <row r="160" spans="1:9" ht="15.75" x14ac:dyDescent="0.25">
      <c r="A160" s="30"/>
      <c r="B160" s="78">
        <v>232</v>
      </c>
      <c r="C160" s="87" t="s">
        <v>54</v>
      </c>
      <c r="D160" s="86">
        <v>4.3099999999999996</v>
      </c>
      <c r="E160" s="86">
        <f t="shared" si="15"/>
        <v>4.3099999999999996</v>
      </c>
      <c r="F160" s="86"/>
      <c r="G160" s="86"/>
      <c r="H160" s="136" t="s">
        <v>225</v>
      </c>
      <c r="I160" s="141"/>
    </row>
    <row r="161" spans="1:9" ht="15.75" x14ac:dyDescent="0.25">
      <c r="A161" s="30"/>
      <c r="B161" s="78" t="s">
        <v>144</v>
      </c>
      <c r="C161" s="88" t="s">
        <v>145</v>
      </c>
      <c r="D161" s="86">
        <v>4.4000000000000004</v>
      </c>
      <c r="E161" s="86">
        <f t="shared" si="15"/>
        <v>4.4000000000000004</v>
      </c>
      <c r="F161" s="86"/>
      <c r="G161" s="86"/>
      <c r="H161" s="136" t="s">
        <v>225</v>
      </c>
      <c r="I161" s="141"/>
    </row>
    <row r="162" spans="1:9" ht="15.75" x14ac:dyDescent="0.25">
      <c r="A162" s="30"/>
      <c r="B162" s="78">
        <v>234</v>
      </c>
      <c r="C162" s="87" t="s">
        <v>83</v>
      </c>
      <c r="D162" s="86">
        <v>26.73</v>
      </c>
      <c r="E162" s="86">
        <f t="shared" si="15"/>
        <v>26.73</v>
      </c>
      <c r="F162" s="86"/>
      <c r="G162" s="86"/>
      <c r="H162" s="136" t="s">
        <v>225</v>
      </c>
      <c r="I162" s="141"/>
    </row>
    <row r="163" spans="1:9" ht="15.75" x14ac:dyDescent="0.25">
      <c r="A163" s="30"/>
      <c r="B163" s="78">
        <v>235</v>
      </c>
      <c r="C163" s="87" t="s">
        <v>83</v>
      </c>
      <c r="D163" s="86">
        <v>42.4</v>
      </c>
      <c r="E163" s="86">
        <f t="shared" si="15"/>
        <v>42.4</v>
      </c>
      <c r="F163" s="86"/>
      <c r="G163" s="86"/>
      <c r="H163" s="136" t="s">
        <v>225</v>
      </c>
      <c r="I163" s="141"/>
    </row>
    <row r="164" spans="1:9" ht="15.75" x14ac:dyDescent="0.25">
      <c r="A164" s="30"/>
      <c r="B164" s="78">
        <v>236</v>
      </c>
      <c r="C164" s="87" t="s">
        <v>233</v>
      </c>
      <c r="D164" s="86">
        <v>66.73</v>
      </c>
      <c r="E164" s="86">
        <f t="shared" si="15"/>
        <v>66.73</v>
      </c>
      <c r="F164" s="86"/>
      <c r="G164" s="86"/>
      <c r="H164" s="136" t="s">
        <v>225</v>
      </c>
      <c r="I164" s="141"/>
    </row>
    <row r="165" spans="1:9" ht="15.75" x14ac:dyDescent="0.25">
      <c r="A165" s="30"/>
      <c r="B165" s="78" t="s">
        <v>146</v>
      </c>
      <c r="C165" s="87" t="s">
        <v>5</v>
      </c>
      <c r="D165" s="86">
        <v>2.75</v>
      </c>
      <c r="E165" s="86">
        <f t="shared" si="15"/>
        <v>2.75</v>
      </c>
      <c r="F165" s="86"/>
      <c r="G165" s="86"/>
      <c r="H165" s="136" t="s">
        <v>225</v>
      </c>
      <c r="I165" s="141"/>
    </row>
    <row r="166" spans="1:9" ht="15.75" x14ac:dyDescent="0.25">
      <c r="A166" s="30"/>
      <c r="B166" s="78">
        <v>238</v>
      </c>
      <c r="C166" s="88" t="s">
        <v>2</v>
      </c>
      <c r="D166" s="86">
        <v>31.56</v>
      </c>
      <c r="E166" s="86">
        <f t="shared" si="15"/>
        <v>31.56</v>
      </c>
      <c r="F166" s="86"/>
      <c r="G166" s="86"/>
      <c r="H166" s="136" t="s">
        <v>225</v>
      </c>
      <c r="I166" s="141"/>
    </row>
    <row r="167" spans="1:9" ht="15.75" x14ac:dyDescent="0.25">
      <c r="A167" s="30"/>
      <c r="B167" s="78">
        <v>239</v>
      </c>
      <c r="C167" s="87" t="s">
        <v>83</v>
      </c>
      <c r="D167" s="86">
        <v>100.2</v>
      </c>
      <c r="E167" s="86">
        <f t="shared" si="15"/>
        <v>100.2</v>
      </c>
      <c r="F167" s="86"/>
      <c r="G167" s="86"/>
      <c r="H167" s="136" t="s">
        <v>225</v>
      </c>
      <c r="I167" s="141"/>
    </row>
    <row r="168" spans="1:9" ht="15.75" x14ac:dyDescent="0.25">
      <c r="A168" s="30"/>
      <c r="B168" s="78" t="s">
        <v>147</v>
      </c>
      <c r="C168" s="87" t="s">
        <v>5</v>
      </c>
      <c r="D168" s="86">
        <v>2.57</v>
      </c>
      <c r="E168" s="86">
        <f t="shared" si="15"/>
        <v>2.57</v>
      </c>
      <c r="F168" s="86"/>
      <c r="G168" s="86"/>
      <c r="H168" s="136" t="s">
        <v>225</v>
      </c>
      <c r="I168" s="141"/>
    </row>
    <row r="169" spans="1:9" ht="15.75" x14ac:dyDescent="0.25">
      <c r="A169" s="30"/>
      <c r="B169" s="78">
        <v>240</v>
      </c>
      <c r="C169" s="87" t="s">
        <v>83</v>
      </c>
      <c r="D169" s="86">
        <v>12.26</v>
      </c>
      <c r="E169" s="86">
        <f t="shared" si="15"/>
        <v>12.26</v>
      </c>
      <c r="F169" s="86"/>
      <c r="G169" s="86"/>
      <c r="H169" s="136" t="s">
        <v>225</v>
      </c>
    </row>
    <row r="170" spans="1:9" ht="15.75" x14ac:dyDescent="0.25">
      <c r="A170" s="30"/>
      <c r="B170" s="78">
        <v>241</v>
      </c>
      <c r="C170" s="87" t="s">
        <v>148</v>
      </c>
      <c r="D170" s="86">
        <v>11.07</v>
      </c>
      <c r="E170" s="86">
        <f t="shared" si="15"/>
        <v>11.07</v>
      </c>
      <c r="F170" s="86"/>
      <c r="G170" s="86"/>
      <c r="H170" s="136" t="s">
        <v>225</v>
      </c>
    </row>
    <row r="171" spans="1:9" ht="15.75" x14ac:dyDescent="0.25">
      <c r="A171" s="30"/>
      <c r="B171" s="78">
        <v>242</v>
      </c>
      <c r="C171" s="87" t="s">
        <v>141</v>
      </c>
      <c r="D171" s="86">
        <v>10.67</v>
      </c>
      <c r="E171" s="86">
        <f t="shared" si="15"/>
        <v>10.67</v>
      </c>
      <c r="F171" s="86"/>
      <c r="G171" s="86"/>
      <c r="H171" s="136" t="s">
        <v>225</v>
      </c>
    </row>
    <row r="172" spans="1:9" ht="15.75" x14ac:dyDescent="0.25">
      <c r="A172" s="30"/>
      <c r="B172" s="78">
        <v>243</v>
      </c>
      <c r="C172" s="87" t="s">
        <v>48</v>
      </c>
      <c r="D172" s="86">
        <v>3.9</v>
      </c>
      <c r="E172" s="86">
        <f t="shared" si="15"/>
        <v>3.9</v>
      </c>
      <c r="F172" s="86"/>
      <c r="G172" s="86"/>
      <c r="H172" s="136" t="s">
        <v>225</v>
      </c>
    </row>
    <row r="173" spans="1:9" ht="15.75" x14ac:dyDescent="0.25">
      <c r="A173" s="30"/>
      <c r="B173" s="78">
        <v>244</v>
      </c>
      <c r="C173" s="87" t="s">
        <v>48</v>
      </c>
      <c r="D173" s="86">
        <v>5.6</v>
      </c>
      <c r="E173" s="86">
        <f t="shared" si="15"/>
        <v>5.6</v>
      </c>
      <c r="F173" s="86"/>
      <c r="G173" s="86"/>
      <c r="H173" s="136" t="s">
        <v>225</v>
      </c>
    </row>
    <row r="174" spans="1:9" ht="15.75" x14ac:dyDescent="0.25">
      <c r="A174" s="30"/>
      <c r="B174" s="78">
        <v>245</v>
      </c>
      <c r="C174" s="87" t="s">
        <v>5</v>
      </c>
      <c r="D174" s="86">
        <v>1.57</v>
      </c>
      <c r="E174" s="86">
        <f t="shared" si="15"/>
        <v>1.57</v>
      </c>
      <c r="F174" s="86"/>
      <c r="G174" s="86"/>
      <c r="H174" s="136" t="s">
        <v>225</v>
      </c>
    </row>
    <row r="175" spans="1:9" ht="15.75" x14ac:dyDescent="0.25">
      <c r="A175" s="30"/>
      <c r="B175" s="78">
        <v>246</v>
      </c>
      <c r="C175" s="88" t="s">
        <v>40</v>
      </c>
      <c r="D175" s="85">
        <v>2.21</v>
      </c>
      <c r="E175" s="85">
        <f t="shared" si="15"/>
        <v>2.21</v>
      </c>
      <c r="F175" s="86"/>
      <c r="G175" s="86"/>
      <c r="H175" s="136" t="s">
        <v>225</v>
      </c>
    </row>
    <row r="176" spans="1:9" ht="15.75" x14ac:dyDescent="0.25">
      <c r="A176" s="30"/>
      <c r="B176" s="78">
        <v>247</v>
      </c>
      <c r="C176" s="87" t="s">
        <v>5</v>
      </c>
      <c r="D176" s="86">
        <v>3.29</v>
      </c>
      <c r="E176" s="86">
        <f t="shared" si="15"/>
        <v>3.29</v>
      </c>
      <c r="F176" s="86"/>
      <c r="G176" s="86"/>
      <c r="H176" s="136" t="s">
        <v>225</v>
      </c>
    </row>
    <row r="177" spans="1:8" ht="15.75" x14ac:dyDescent="0.25">
      <c r="A177" s="30"/>
      <c r="B177" s="78">
        <v>248</v>
      </c>
      <c r="C177" s="87" t="s">
        <v>5</v>
      </c>
      <c r="D177" s="86">
        <v>5.18</v>
      </c>
      <c r="E177" s="86">
        <f t="shared" si="15"/>
        <v>5.18</v>
      </c>
      <c r="F177" s="86"/>
      <c r="G177" s="86"/>
      <c r="H177" s="136" t="s">
        <v>225</v>
      </c>
    </row>
    <row r="178" spans="1:8" ht="15.75" x14ac:dyDescent="0.25">
      <c r="A178" s="30"/>
      <c r="B178" s="78">
        <v>249</v>
      </c>
      <c r="C178" s="87" t="s">
        <v>53</v>
      </c>
      <c r="D178" s="86">
        <v>10.8</v>
      </c>
      <c r="E178" s="86">
        <f t="shared" ref="E178:E185" si="16">D178</f>
        <v>10.8</v>
      </c>
      <c r="F178" s="86"/>
      <c r="G178" s="86"/>
      <c r="H178" s="136" t="s">
        <v>225</v>
      </c>
    </row>
    <row r="179" spans="1:8" ht="15.75" x14ac:dyDescent="0.25">
      <c r="A179" s="30"/>
      <c r="B179" s="78">
        <v>250</v>
      </c>
      <c r="C179" s="87" t="s">
        <v>54</v>
      </c>
      <c r="D179" s="86">
        <v>15.68</v>
      </c>
      <c r="E179" s="86">
        <f t="shared" si="16"/>
        <v>15.68</v>
      </c>
      <c r="F179" s="86"/>
      <c r="G179" s="86"/>
      <c r="H179" s="136" t="s">
        <v>225</v>
      </c>
    </row>
    <row r="180" spans="1:8" ht="15.75" x14ac:dyDescent="0.25">
      <c r="A180" s="30"/>
      <c r="B180" s="78">
        <v>251</v>
      </c>
      <c r="C180" s="87" t="s">
        <v>83</v>
      </c>
      <c r="D180" s="86">
        <v>14.85</v>
      </c>
      <c r="E180" s="86">
        <f t="shared" si="16"/>
        <v>14.85</v>
      </c>
      <c r="F180" s="86"/>
      <c r="G180" s="86"/>
      <c r="H180" s="136" t="s">
        <v>225</v>
      </c>
    </row>
    <row r="181" spans="1:8" ht="15.75" x14ac:dyDescent="0.25">
      <c r="A181" s="30"/>
      <c r="B181" s="78">
        <v>252</v>
      </c>
      <c r="C181" s="87" t="s">
        <v>83</v>
      </c>
      <c r="D181" s="86">
        <v>17.309999999999999</v>
      </c>
      <c r="E181" s="86">
        <f t="shared" si="16"/>
        <v>17.309999999999999</v>
      </c>
      <c r="F181" s="86"/>
      <c r="G181" s="86"/>
      <c r="H181" s="136" t="s">
        <v>225</v>
      </c>
    </row>
    <row r="182" spans="1:8" ht="15.75" x14ac:dyDescent="0.25">
      <c r="A182" s="30"/>
      <c r="B182" s="78">
        <v>253</v>
      </c>
      <c r="C182" s="87" t="s">
        <v>148</v>
      </c>
      <c r="D182" s="86">
        <v>13.96</v>
      </c>
      <c r="E182" s="86">
        <f t="shared" si="16"/>
        <v>13.96</v>
      </c>
      <c r="F182" s="86"/>
      <c r="G182" s="86"/>
      <c r="H182" s="136" t="s">
        <v>225</v>
      </c>
    </row>
    <row r="183" spans="1:8" ht="15.75" x14ac:dyDescent="0.25">
      <c r="A183" s="30"/>
      <c r="B183" s="78">
        <v>254</v>
      </c>
      <c r="C183" s="87" t="s">
        <v>83</v>
      </c>
      <c r="D183" s="86">
        <v>20.03</v>
      </c>
      <c r="E183" s="86">
        <f t="shared" si="16"/>
        <v>20.03</v>
      </c>
      <c r="F183" s="86"/>
      <c r="G183" s="86"/>
      <c r="H183" s="136" t="s">
        <v>225</v>
      </c>
    </row>
    <row r="184" spans="1:8" ht="15.75" x14ac:dyDescent="0.25">
      <c r="A184" s="30"/>
      <c r="B184" s="78">
        <v>255</v>
      </c>
      <c r="C184" s="88" t="s">
        <v>2</v>
      </c>
      <c r="D184" s="86">
        <v>11.62</v>
      </c>
      <c r="E184" s="86">
        <f t="shared" si="16"/>
        <v>11.62</v>
      </c>
      <c r="F184" s="86"/>
      <c r="G184" s="86"/>
      <c r="H184" s="136" t="s">
        <v>225</v>
      </c>
    </row>
    <row r="185" spans="1:8" ht="15.75" x14ac:dyDescent="0.25">
      <c r="A185" s="30"/>
      <c r="B185" s="78">
        <v>256</v>
      </c>
      <c r="C185" s="88" t="s">
        <v>2</v>
      </c>
      <c r="D185" s="86">
        <v>11.72</v>
      </c>
      <c r="E185" s="86">
        <f t="shared" si="16"/>
        <v>11.72</v>
      </c>
      <c r="F185" s="86"/>
      <c r="G185" s="86"/>
      <c r="H185" s="136" t="s">
        <v>225</v>
      </c>
    </row>
    <row r="186" spans="1:8" ht="15.75" x14ac:dyDescent="0.25">
      <c r="A186" s="30"/>
      <c r="B186" s="78">
        <v>257</v>
      </c>
      <c r="C186" s="87" t="s">
        <v>53</v>
      </c>
      <c r="D186" s="86">
        <v>5.56</v>
      </c>
      <c r="E186" s="86">
        <f>D186</f>
        <v>5.56</v>
      </c>
      <c r="F186" s="86"/>
      <c r="G186" s="86"/>
      <c r="H186" s="136" t="s">
        <v>225</v>
      </c>
    </row>
    <row r="187" spans="1:8" ht="15.75" x14ac:dyDescent="0.25">
      <c r="A187" s="30"/>
      <c r="B187" s="78" t="s">
        <v>149</v>
      </c>
      <c r="C187" s="87" t="s">
        <v>5</v>
      </c>
      <c r="D187" s="86">
        <v>5.34</v>
      </c>
      <c r="E187" s="86">
        <f>D187</f>
        <v>5.34</v>
      </c>
      <c r="F187" s="86"/>
      <c r="G187" s="86"/>
      <c r="H187" s="136" t="s">
        <v>225</v>
      </c>
    </row>
    <row r="188" spans="1:8" ht="15.75" x14ac:dyDescent="0.25">
      <c r="A188" s="30"/>
      <c r="B188" s="78">
        <v>258</v>
      </c>
      <c r="C188" s="88" t="s">
        <v>39</v>
      </c>
      <c r="D188" s="86">
        <v>3.72</v>
      </c>
      <c r="E188" s="86">
        <v>3.72</v>
      </c>
      <c r="F188" s="86"/>
      <c r="G188" s="86"/>
      <c r="H188" s="136" t="s">
        <v>225</v>
      </c>
    </row>
    <row r="189" spans="1:8" ht="15.75" x14ac:dyDescent="0.25">
      <c r="A189" s="30"/>
      <c r="B189" s="78" t="s">
        <v>150</v>
      </c>
      <c r="C189" s="88" t="s">
        <v>40</v>
      </c>
      <c r="D189" s="86">
        <v>8.01</v>
      </c>
      <c r="E189" s="86">
        <f t="shared" ref="E189:E197" si="17">D189</f>
        <v>8.01</v>
      </c>
      <c r="F189" s="86"/>
      <c r="G189" s="86"/>
      <c r="H189" s="136" t="s">
        <v>225</v>
      </c>
    </row>
    <row r="190" spans="1:8" ht="15.75" x14ac:dyDescent="0.25">
      <c r="A190" s="30"/>
      <c r="B190" s="78">
        <v>259</v>
      </c>
      <c r="C190" s="88" t="s">
        <v>49</v>
      </c>
      <c r="D190" s="86">
        <v>11.37</v>
      </c>
      <c r="E190" s="86">
        <f t="shared" si="17"/>
        <v>11.37</v>
      </c>
      <c r="F190" s="86"/>
      <c r="G190" s="86"/>
      <c r="H190" s="136" t="s">
        <v>225</v>
      </c>
    </row>
    <row r="191" spans="1:8" ht="15.75" x14ac:dyDescent="0.25">
      <c r="A191" s="30"/>
      <c r="B191" s="78">
        <v>260</v>
      </c>
      <c r="C191" s="88" t="s">
        <v>2</v>
      </c>
      <c r="D191" s="86">
        <v>12.26</v>
      </c>
      <c r="E191" s="86">
        <f t="shared" si="17"/>
        <v>12.26</v>
      </c>
      <c r="F191" s="86"/>
      <c r="G191" s="86"/>
      <c r="H191" s="136" t="s">
        <v>225</v>
      </c>
    </row>
    <row r="192" spans="1:8" ht="15.75" x14ac:dyDescent="0.25">
      <c r="A192" s="30"/>
      <c r="B192" s="78">
        <v>261</v>
      </c>
      <c r="C192" s="88" t="s">
        <v>49</v>
      </c>
      <c r="D192" s="86">
        <v>13.02</v>
      </c>
      <c r="E192" s="86">
        <f t="shared" si="17"/>
        <v>13.02</v>
      </c>
      <c r="F192" s="86"/>
      <c r="G192" s="86"/>
      <c r="H192" s="136" t="s">
        <v>225</v>
      </c>
    </row>
    <row r="193" spans="1:9" ht="15.75" x14ac:dyDescent="0.25">
      <c r="A193" s="30"/>
      <c r="B193" s="78">
        <v>262</v>
      </c>
      <c r="C193" s="88" t="s">
        <v>49</v>
      </c>
      <c r="D193" s="86">
        <v>6.53</v>
      </c>
      <c r="E193" s="86">
        <f t="shared" si="17"/>
        <v>6.53</v>
      </c>
      <c r="F193" s="86"/>
      <c r="G193" s="86"/>
      <c r="H193" s="138" t="s">
        <v>225</v>
      </c>
    </row>
    <row r="194" spans="1:9" ht="15.75" x14ac:dyDescent="0.25">
      <c r="A194" s="30"/>
      <c r="B194" s="78">
        <v>263</v>
      </c>
      <c r="C194" s="88" t="s">
        <v>49</v>
      </c>
      <c r="D194" s="86">
        <v>21.8</v>
      </c>
      <c r="E194" s="86">
        <f t="shared" si="17"/>
        <v>21.8</v>
      </c>
      <c r="F194" s="86"/>
      <c r="G194" s="86"/>
      <c r="H194" s="138" t="s">
        <v>225</v>
      </c>
    </row>
    <row r="195" spans="1:9" ht="15.75" x14ac:dyDescent="0.25">
      <c r="A195" s="30"/>
      <c r="B195" s="78">
        <v>264</v>
      </c>
      <c r="C195" s="88" t="s">
        <v>49</v>
      </c>
      <c r="D195" s="86">
        <v>13.27</v>
      </c>
      <c r="E195" s="86">
        <f t="shared" si="17"/>
        <v>13.27</v>
      </c>
      <c r="F195" s="86"/>
      <c r="G195" s="86"/>
      <c r="H195" s="138" t="s">
        <v>225</v>
      </c>
    </row>
    <row r="196" spans="1:9" ht="15.75" x14ac:dyDescent="0.25">
      <c r="A196" s="30"/>
      <c r="B196" s="78">
        <v>265</v>
      </c>
      <c r="C196" s="88" t="s">
        <v>49</v>
      </c>
      <c r="D196" s="86">
        <v>12.06</v>
      </c>
      <c r="E196" s="86">
        <f t="shared" si="17"/>
        <v>12.06</v>
      </c>
      <c r="F196" s="86"/>
      <c r="G196" s="86"/>
      <c r="H196" s="138" t="s">
        <v>225</v>
      </c>
    </row>
    <row r="197" spans="1:9" ht="15.75" x14ac:dyDescent="0.25">
      <c r="A197" s="30"/>
      <c r="B197" s="78">
        <v>266</v>
      </c>
      <c r="C197" s="88" t="s">
        <v>49</v>
      </c>
      <c r="D197" s="86">
        <v>6.22</v>
      </c>
      <c r="E197" s="86">
        <f t="shared" si="17"/>
        <v>6.22</v>
      </c>
      <c r="F197" s="86"/>
      <c r="G197" s="86"/>
      <c r="H197" s="138" t="s">
        <v>225</v>
      </c>
    </row>
    <row r="198" spans="1:9" ht="15.75" x14ac:dyDescent="0.25">
      <c r="A198" s="30"/>
      <c r="B198" s="78">
        <v>267</v>
      </c>
      <c r="C198" s="88" t="s">
        <v>5</v>
      </c>
      <c r="D198" s="86">
        <v>2.73</v>
      </c>
      <c r="E198" s="86">
        <f>D198</f>
        <v>2.73</v>
      </c>
      <c r="F198" s="86"/>
      <c r="G198" s="86"/>
      <c r="H198" s="138" t="s">
        <v>225</v>
      </c>
    </row>
    <row r="199" spans="1:9" ht="15.75" x14ac:dyDescent="0.25">
      <c r="A199" s="30"/>
      <c r="B199" s="78">
        <v>268</v>
      </c>
      <c r="C199" s="88" t="s">
        <v>49</v>
      </c>
      <c r="D199" s="86">
        <v>7.16</v>
      </c>
      <c r="E199" s="86">
        <f t="shared" ref="E199:E207" si="18">D199</f>
        <v>7.16</v>
      </c>
      <c r="F199" s="86"/>
      <c r="G199" s="86"/>
      <c r="H199" s="138" t="s">
        <v>225</v>
      </c>
    </row>
    <row r="200" spans="1:9" ht="15.75" x14ac:dyDescent="0.25">
      <c r="A200" s="30"/>
      <c r="B200" s="78">
        <v>269</v>
      </c>
      <c r="C200" s="88" t="s">
        <v>49</v>
      </c>
      <c r="D200" s="86">
        <v>13.99</v>
      </c>
      <c r="E200" s="86">
        <f t="shared" si="18"/>
        <v>13.99</v>
      </c>
      <c r="F200" s="86"/>
      <c r="G200" s="86"/>
      <c r="H200" s="138" t="s">
        <v>225</v>
      </c>
    </row>
    <row r="201" spans="1:9" ht="15.75" x14ac:dyDescent="0.25">
      <c r="A201" s="30"/>
      <c r="B201" s="78">
        <v>270</v>
      </c>
      <c r="C201" s="88" t="s">
        <v>49</v>
      </c>
      <c r="D201" s="86">
        <v>11.74</v>
      </c>
      <c r="E201" s="86">
        <f t="shared" si="18"/>
        <v>11.74</v>
      </c>
      <c r="F201" s="86"/>
      <c r="G201" s="86"/>
      <c r="H201" s="138" t="s">
        <v>225</v>
      </c>
    </row>
    <row r="202" spans="1:9" ht="15.75" x14ac:dyDescent="0.25">
      <c r="A202" s="30"/>
      <c r="B202" s="78">
        <v>271</v>
      </c>
      <c r="C202" s="88" t="s">
        <v>49</v>
      </c>
      <c r="D202" s="86">
        <v>23.2</v>
      </c>
      <c r="E202" s="86">
        <f t="shared" si="18"/>
        <v>23.2</v>
      </c>
      <c r="F202" s="86"/>
      <c r="G202" s="86"/>
      <c r="H202" s="138" t="s">
        <v>225</v>
      </c>
    </row>
    <row r="203" spans="1:9" ht="15.75" x14ac:dyDescent="0.25">
      <c r="A203" s="30"/>
      <c r="B203" s="78">
        <v>272</v>
      </c>
      <c r="C203" s="88" t="s">
        <v>49</v>
      </c>
      <c r="D203" s="86">
        <v>6.19</v>
      </c>
      <c r="E203" s="86">
        <f t="shared" si="18"/>
        <v>6.19</v>
      </c>
      <c r="F203" s="86"/>
      <c r="G203" s="86"/>
      <c r="H203" s="138" t="s">
        <v>225</v>
      </c>
    </row>
    <row r="204" spans="1:9" ht="15.75" x14ac:dyDescent="0.25">
      <c r="A204" s="30"/>
      <c r="B204" s="78">
        <v>273</v>
      </c>
      <c r="C204" s="88" t="s">
        <v>141</v>
      </c>
      <c r="D204" s="86">
        <v>16.55</v>
      </c>
      <c r="E204" s="86">
        <f t="shared" si="18"/>
        <v>16.55</v>
      </c>
      <c r="F204" s="86"/>
      <c r="G204" s="86"/>
      <c r="H204" s="136" t="s">
        <v>225</v>
      </c>
    </row>
    <row r="205" spans="1:9" ht="15.75" x14ac:dyDescent="0.25">
      <c r="A205" s="30"/>
      <c r="B205" s="78">
        <v>274</v>
      </c>
      <c r="C205" s="87" t="s">
        <v>39</v>
      </c>
      <c r="D205" s="86">
        <v>4.09</v>
      </c>
      <c r="E205" s="86">
        <f t="shared" si="18"/>
        <v>4.09</v>
      </c>
      <c r="F205" s="86"/>
      <c r="G205" s="86"/>
      <c r="H205" s="136" t="s">
        <v>225</v>
      </c>
    </row>
    <row r="206" spans="1:9" ht="15.75" x14ac:dyDescent="0.25">
      <c r="A206" s="30"/>
      <c r="B206" s="78" t="s">
        <v>151</v>
      </c>
      <c r="C206" s="87" t="s">
        <v>49</v>
      </c>
      <c r="D206" s="86">
        <v>2.94</v>
      </c>
      <c r="E206" s="86">
        <f t="shared" si="18"/>
        <v>2.94</v>
      </c>
      <c r="F206" s="86"/>
      <c r="G206" s="86"/>
      <c r="H206" s="136" t="s">
        <v>225</v>
      </c>
    </row>
    <row r="207" spans="1:9" ht="15.75" x14ac:dyDescent="0.25">
      <c r="A207" s="30"/>
      <c r="B207" s="78" t="s">
        <v>152</v>
      </c>
      <c r="C207" s="87" t="s">
        <v>48</v>
      </c>
      <c r="D207" s="86">
        <v>8.43</v>
      </c>
      <c r="E207" s="86">
        <f t="shared" si="18"/>
        <v>8.43</v>
      </c>
      <c r="F207" s="86"/>
      <c r="G207" s="86"/>
      <c r="H207" s="136" t="s">
        <v>225</v>
      </c>
    </row>
    <row r="208" spans="1:9" ht="15.75" x14ac:dyDescent="0.25">
      <c r="A208" s="30"/>
      <c r="B208" s="78">
        <v>275</v>
      </c>
      <c r="C208" s="87" t="s">
        <v>41</v>
      </c>
      <c r="D208" s="86">
        <v>20.63</v>
      </c>
      <c r="E208" s="86">
        <f t="shared" ref="E208:E222" si="19">D208</f>
        <v>20.63</v>
      </c>
      <c r="F208" s="96"/>
      <c r="G208" s="86"/>
      <c r="H208" s="151" t="s">
        <v>4</v>
      </c>
      <c r="I208" s="154"/>
    </row>
    <row r="209" spans="1:9" ht="15.75" x14ac:dyDescent="0.25">
      <c r="A209" s="30"/>
      <c r="B209" s="78" t="s">
        <v>153</v>
      </c>
      <c r="C209" s="87" t="s">
        <v>1</v>
      </c>
      <c r="D209" s="86">
        <v>63.27</v>
      </c>
      <c r="E209" s="86">
        <f t="shared" si="19"/>
        <v>63.27</v>
      </c>
      <c r="F209" s="96"/>
      <c r="G209" s="86"/>
      <c r="H209" s="151" t="s">
        <v>4</v>
      </c>
      <c r="I209" s="154"/>
    </row>
    <row r="210" spans="1:9" ht="15.75" x14ac:dyDescent="0.25">
      <c r="A210" s="30"/>
      <c r="B210" s="78" t="s">
        <v>154</v>
      </c>
      <c r="C210" s="87" t="s">
        <v>1</v>
      </c>
      <c r="D210" s="86">
        <v>4.1900000000000004</v>
      </c>
      <c r="E210" s="86">
        <f t="shared" si="19"/>
        <v>4.1900000000000004</v>
      </c>
      <c r="F210" s="96"/>
      <c r="G210" s="86"/>
      <c r="H210" s="136" t="s">
        <v>225</v>
      </c>
      <c r="I210" s="154"/>
    </row>
    <row r="211" spans="1:9" ht="15.75" x14ac:dyDescent="0.25">
      <c r="A211" s="30"/>
      <c r="B211" s="78" t="s">
        <v>155</v>
      </c>
      <c r="C211" s="87" t="s">
        <v>1</v>
      </c>
      <c r="D211" s="86">
        <v>77.709999999999994</v>
      </c>
      <c r="E211" s="86">
        <f t="shared" si="19"/>
        <v>77.709999999999994</v>
      </c>
      <c r="F211" s="96"/>
      <c r="G211" s="86"/>
      <c r="H211" s="151" t="s">
        <v>4</v>
      </c>
      <c r="I211" s="154"/>
    </row>
    <row r="212" spans="1:9" ht="15.75" x14ac:dyDescent="0.25">
      <c r="A212" s="30"/>
      <c r="B212" s="78" t="s">
        <v>156</v>
      </c>
      <c r="C212" s="88" t="s">
        <v>1</v>
      </c>
      <c r="D212" s="86">
        <v>17.27</v>
      </c>
      <c r="E212" s="86">
        <f t="shared" si="19"/>
        <v>17.27</v>
      </c>
      <c r="F212" s="96"/>
      <c r="G212" s="86"/>
      <c r="H212" s="138" t="s">
        <v>225</v>
      </c>
    </row>
    <row r="213" spans="1:9" ht="15.75" x14ac:dyDescent="0.25">
      <c r="A213" s="30"/>
      <c r="B213" s="78" t="s">
        <v>157</v>
      </c>
      <c r="C213" s="87" t="s">
        <v>1</v>
      </c>
      <c r="D213" s="86">
        <v>20.27</v>
      </c>
      <c r="E213" s="86">
        <f t="shared" si="19"/>
        <v>20.27</v>
      </c>
      <c r="F213" s="96"/>
      <c r="G213" s="86"/>
      <c r="H213" s="136" t="s">
        <v>225</v>
      </c>
    </row>
    <row r="214" spans="1:9" ht="15.75" x14ac:dyDescent="0.25">
      <c r="A214" s="30"/>
      <c r="B214" s="78" t="s">
        <v>158</v>
      </c>
      <c r="C214" s="87" t="s">
        <v>1</v>
      </c>
      <c r="D214" s="86">
        <v>20.65</v>
      </c>
      <c r="E214" s="86">
        <f t="shared" si="19"/>
        <v>20.65</v>
      </c>
      <c r="F214" s="96"/>
      <c r="G214" s="86"/>
      <c r="H214" s="136" t="s">
        <v>225</v>
      </c>
    </row>
    <row r="215" spans="1:9" ht="15.75" x14ac:dyDescent="0.25">
      <c r="A215" s="30"/>
      <c r="B215" s="78" t="s">
        <v>159</v>
      </c>
      <c r="C215" s="87" t="s">
        <v>1</v>
      </c>
      <c r="D215" s="86">
        <v>8.43</v>
      </c>
      <c r="E215" s="86">
        <f t="shared" si="19"/>
        <v>8.43</v>
      </c>
      <c r="F215" s="96"/>
      <c r="G215" s="86"/>
      <c r="H215" s="136" t="s">
        <v>225</v>
      </c>
    </row>
    <row r="216" spans="1:9" ht="15.75" x14ac:dyDescent="0.25">
      <c r="A216" s="30"/>
      <c r="B216" s="78" t="s">
        <v>160</v>
      </c>
      <c r="C216" s="87" t="s">
        <v>1</v>
      </c>
      <c r="D216" s="86">
        <v>23.17</v>
      </c>
      <c r="E216" s="86">
        <f t="shared" si="19"/>
        <v>23.17</v>
      </c>
      <c r="F216" s="96"/>
      <c r="G216" s="86"/>
      <c r="H216" s="136" t="s">
        <v>225</v>
      </c>
    </row>
    <row r="217" spans="1:9" ht="15.75" x14ac:dyDescent="0.25">
      <c r="A217" s="30"/>
      <c r="B217" s="78" t="s">
        <v>161</v>
      </c>
      <c r="C217" s="87" t="s">
        <v>1</v>
      </c>
      <c r="D217" s="86">
        <v>6.49</v>
      </c>
      <c r="E217" s="86">
        <f t="shared" si="19"/>
        <v>6.49</v>
      </c>
      <c r="F217" s="96"/>
      <c r="G217" s="86"/>
      <c r="H217" s="136" t="s">
        <v>225</v>
      </c>
    </row>
    <row r="218" spans="1:9" ht="15.75" x14ac:dyDescent="0.25">
      <c r="A218" s="30"/>
      <c r="B218" s="78" t="s">
        <v>162</v>
      </c>
      <c r="C218" s="87" t="s">
        <v>1</v>
      </c>
      <c r="D218" s="86">
        <v>17.850000000000001</v>
      </c>
      <c r="E218" s="86">
        <f t="shared" si="19"/>
        <v>17.850000000000001</v>
      </c>
      <c r="F218" s="96"/>
      <c r="G218" s="86"/>
      <c r="H218" s="136" t="s">
        <v>225</v>
      </c>
    </row>
    <row r="219" spans="1:9" ht="15.75" x14ac:dyDescent="0.25">
      <c r="A219" s="30"/>
      <c r="B219" s="78" t="s">
        <v>163</v>
      </c>
      <c r="C219" s="87" t="s">
        <v>1</v>
      </c>
      <c r="D219" s="86">
        <v>8.6999999999999993</v>
      </c>
      <c r="E219" s="86">
        <f t="shared" si="19"/>
        <v>8.6999999999999993</v>
      </c>
      <c r="F219" s="96"/>
      <c r="G219" s="86"/>
      <c r="H219" s="136" t="s">
        <v>225</v>
      </c>
    </row>
    <row r="220" spans="1:9" ht="15.75" x14ac:dyDescent="0.25">
      <c r="A220" s="30"/>
      <c r="B220" s="78" t="s">
        <v>164</v>
      </c>
      <c r="C220" s="87" t="s">
        <v>1</v>
      </c>
      <c r="D220" s="86">
        <v>12.31</v>
      </c>
      <c r="E220" s="86">
        <f t="shared" si="19"/>
        <v>12.31</v>
      </c>
      <c r="F220" s="96"/>
      <c r="G220" s="86"/>
      <c r="H220" s="138" t="s">
        <v>225</v>
      </c>
    </row>
    <row r="221" spans="1:9" ht="15.75" x14ac:dyDescent="0.25">
      <c r="A221" s="30"/>
      <c r="B221" s="78" t="s">
        <v>165</v>
      </c>
      <c r="C221" s="87" t="s">
        <v>1</v>
      </c>
      <c r="D221" s="86">
        <v>8.9600000000000009</v>
      </c>
      <c r="E221" s="86">
        <f t="shared" si="19"/>
        <v>8.9600000000000009</v>
      </c>
      <c r="F221" s="96"/>
      <c r="G221" s="86"/>
      <c r="H221" s="138" t="s">
        <v>225</v>
      </c>
    </row>
    <row r="222" spans="1:9" ht="15.75" x14ac:dyDescent="0.25">
      <c r="A222" s="30"/>
      <c r="B222" s="78" t="s">
        <v>166</v>
      </c>
      <c r="C222" s="87" t="s">
        <v>1</v>
      </c>
      <c r="D222" s="86">
        <v>12.03</v>
      </c>
      <c r="E222" s="86">
        <f t="shared" si="19"/>
        <v>12.03</v>
      </c>
      <c r="F222" s="96"/>
      <c r="G222" s="86"/>
      <c r="H222" s="138" t="s">
        <v>225</v>
      </c>
    </row>
    <row r="223" spans="1:9" ht="15.75" x14ac:dyDescent="0.25">
      <c r="A223" s="30"/>
      <c r="B223" s="78" t="s">
        <v>167</v>
      </c>
      <c r="C223" s="87" t="s">
        <v>0</v>
      </c>
      <c r="D223" s="86">
        <v>17.62</v>
      </c>
      <c r="E223" s="86"/>
      <c r="F223" s="86">
        <f t="shared" ref="F223:F228" si="20">D223</f>
        <v>17.62</v>
      </c>
      <c r="G223" s="86"/>
      <c r="H223" s="136" t="s">
        <v>231</v>
      </c>
    </row>
    <row r="224" spans="1:9" ht="15.75" x14ac:dyDescent="0.25">
      <c r="A224" s="30"/>
      <c r="B224" s="144" t="s">
        <v>168</v>
      </c>
      <c r="C224" s="160" t="s">
        <v>0</v>
      </c>
      <c r="D224" s="145">
        <v>16.55</v>
      </c>
      <c r="E224" s="145"/>
      <c r="F224" s="145">
        <f t="shared" si="20"/>
        <v>16.55</v>
      </c>
      <c r="G224" s="145"/>
      <c r="H224" s="162" t="s">
        <v>231</v>
      </c>
      <c r="I224" s="141"/>
    </row>
    <row r="225" spans="1:22" ht="15.75" x14ac:dyDescent="0.25">
      <c r="A225" s="30"/>
      <c r="B225" s="78" t="s">
        <v>169</v>
      </c>
      <c r="C225" s="87" t="s">
        <v>0</v>
      </c>
      <c r="D225" s="86">
        <v>16.920000000000002</v>
      </c>
      <c r="E225" s="86"/>
      <c r="F225" s="86">
        <f t="shared" si="20"/>
        <v>16.920000000000002</v>
      </c>
      <c r="G225" s="86"/>
      <c r="H225" s="136" t="s">
        <v>231</v>
      </c>
    </row>
    <row r="226" spans="1:22" ht="15.75" x14ac:dyDescent="0.25">
      <c r="A226" s="30"/>
      <c r="B226" s="78" t="s">
        <v>170</v>
      </c>
      <c r="C226" s="87" t="s">
        <v>0</v>
      </c>
      <c r="D226" s="86">
        <v>20.37</v>
      </c>
      <c r="E226" s="86"/>
      <c r="F226" s="86">
        <f t="shared" si="20"/>
        <v>20.37</v>
      </c>
      <c r="G226" s="86"/>
      <c r="H226" s="136" t="s">
        <v>231</v>
      </c>
    </row>
    <row r="227" spans="1:22" ht="15.75" x14ac:dyDescent="0.25">
      <c r="A227" s="30"/>
      <c r="B227" s="144" t="s">
        <v>171</v>
      </c>
      <c r="C227" s="152" t="s">
        <v>0</v>
      </c>
      <c r="D227" s="145">
        <v>17</v>
      </c>
      <c r="E227" s="145"/>
      <c r="F227" s="145">
        <f t="shared" si="20"/>
        <v>17</v>
      </c>
      <c r="G227" s="145"/>
      <c r="H227" s="161" t="s">
        <v>231</v>
      </c>
      <c r="I227" s="141"/>
    </row>
    <row r="228" spans="1:22" ht="14.45" customHeight="1" thickBot="1" x14ac:dyDescent="0.3">
      <c r="A228" s="30"/>
      <c r="B228" s="105" t="s">
        <v>172</v>
      </c>
      <c r="C228" s="106" t="s">
        <v>51</v>
      </c>
      <c r="D228" s="89">
        <v>2.4</v>
      </c>
      <c r="E228" s="89"/>
      <c r="F228" s="89">
        <f t="shared" si="20"/>
        <v>2.4</v>
      </c>
      <c r="G228" s="89"/>
      <c r="H228" s="153" t="s">
        <v>231</v>
      </c>
    </row>
    <row r="229" spans="1:22" ht="13.5" thickBot="1" x14ac:dyDescent="0.25">
      <c r="A229" s="38"/>
      <c r="B229" s="107"/>
      <c r="C229" s="108" t="s">
        <v>44</v>
      </c>
      <c r="D229" s="102">
        <f>SUM(D98:D228)</f>
        <v>1978.0099999999998</v>
      </c>
      <c r="E229" s="102">
        <f>SUM(E98:E228)</f>
        <v>1883.5399999999997</v>
      </c>
      <c r="F229" s="102">
        <f>SUM(F98:F228)</f>
        <v>90.860000000000014</v>
      </c>
      <c r="G229" s="103">
        <f>SUM(G98:G228)</f>
        <v>3.61</v>
      </c>
      <c r="H229" s="104"/>
    </row>
    <row r="230" spans="1:22" ht="15.75" x14ac:dyDescent="0.25">
      <c r="A230" s="30"/>
      <c r="B230" s="78">
        <v>300</v>
      </c>
      <c r="C230" s="90" t="s">
        <v>173</v>
      </c>
      <c r="D230" s="86">
        <v>2.86</v>
      </c>
      <c r="E230" s="86">
        <f>D230</f>
        <v>2.86</v>
      </c>
      <c r="F230" s="86"/>
      <c r="G230" s="86"/>
      <c r="H230" s="140" t="s">
        <v>225</v>
      </c>
      <c r="I230" s="141"/>
    </row>
    <row r="231" spans="1:22" ht="15.75" x14ac:dyDescent="0.25">
      <c r="A231" s="30"/>
      <c r="B231" s="78" t="s">
        <v>174</v>
      </c>
      <c r="C231" s="90" t="s">
        <v>5</v>
      </c>
      <c r="D231" s="86">
        <v>1.57</v>
      </c>
      <c r="E231" s="86">
        <f>D231</f>
        <v>1.57</v>
      </c>
      <c r="F231" s="86"/>
      <c r="G231" s="86"/>
      <c r="H231" s="137" t="s">
        <v>225</v>
      </c>
      <c r="I231" s="141"/>
    </row>
    <row r="232" spans="1:22" ht="15.75" x14ac:dyDescent="0.25">
      <c r="A232" s="30"/>
      <c r="B232" s="78" t="s">
        <v>175</v>
      </c>
      <c r="C232" s="90" t="s">
        <v>5</v>
      </c>
      <c r="D232" s="86">
        <v>3.43</v>
      </c>
      <c r="E232" s="86">
        <f>D232</f>
        <v>3.43</v>
      </c>
      <c r="F232" s="86"/>
      <c r="G232" s="86"/>
      <c r="H232" s="137" t="s">
        <v>225</v>
      </c>
      <c r="I232" s="141"/>
    </row>
    <row r="233" spans="1:22" ht="15.75" x14ac:dyDescent="0.25">
      <c r="A233" s="30"/>
      <c r="B233" s="78">
        <v>301</v>
      </c>
      <c r="C233" s="88" t="s">
        <v>83</v>
      </c>
      <c r="D233" s="86">
        <v>13.68</v>
      </c>
      <c r="E233" s="86">
        <f t="shared" ref="E233:E288" si="21">D233</f>
        <v>13.68</v>
      </c>
      <c r="F233" s="86"/>
      <c r="G233" s="86"/>
      <c r="H233" s="136" t="s">
        <v>225</v>
      </c>
    </row>
    <row r="234" spans="1:22" ht="15.75" x14ac:dyDescent="0.25">
      <c r="A234" s="30"/>
      <c r="B234" s="78">
        <v>302</v>
      </c>
      <c r="C234" s="88" t="s">
        <v>83</v>
      </c>
      <c r="D234" s="86">
        <v>11.71</v>
      </c>
      <c r="E234" s="86">
        <f t="shared" si="21"/>
        <v>11.71</v>
      </c>
      <c r="F234" s="86"/>
      <c r="G234" s="86"/>
      <c r="H234" s="136" t="s">
        <v>225</v>
      </c>
    </row>
    <row r="235" spans="1:22" s="2" customFormat="1" ht="15.75" x14ac:dyDescent="0.25">
      <c r="A235" s="30"/>
      <c r="B235" s="78">
        <v>303</v>
      </c>
      <c r="C235" s="87" t="s">
        <v>83</v>
      </c>
      <c r="D235" s="86">
        <v>12.28</v>
      </c>
      <c r="E235" s="86">
        <f t="shared" si="21"/>
        <v>12.28</v>
      </c>
      <c r="F235" s="86"/>
      <c r="G235" s="86"/>
      <c r="H235" s="136" t="s">
        <v>225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30"/>
      <c r="B236" s="78">
        <v>304</v>
      </c>
      <c r="C236" s="87" t="s">
        <v>83</v>
      </c>
      <c r="D236" s="86">
        <v>12.47</v>
      </c>
      <c r="E236" s="86">
        <f t="shared" si="21"/>
        <v>12.47</v>
      </c>
      <c r="F236" s="86"/>
      <c r="G236" s="86"/>
      <c r="H236" s="136" t="s">
        <v>225</v>
      </c>
    </row>
    <row r="237" spans="1:22" ht="15.75" x14ac:dyDescent="0.25">
      <c r="A237" s="30"/>
      <c r="B237" s="78">
        <v>305</v>
      </c>
      <c r="C237" s="87" t="s">
        <v>83</v>
      </c>
      <c r="D237" s="86">
        <v>12.65</v>
      </c>
      <c r="E237" s="86">
        <f t="shared" si="21"/>
        <v>12.65</v>
      </c>
      <c r="F237" s="86"/>
      <c r="G237" s="86"/>
      <c r="H237" s="136" t="s">
        <v>225</v>
      </c>
    </row>
    <row r="238" spans="1:22" ht="15.75" x14ac:dyDescent="0.25">
      <c r="A238" s="45"/>
      <c r="B238" s="78">
        <v>306</v>
      </c>
      <c r="C238" s="87" t="s">
        <v>83</v>
      </c>
      <c r="D238" s="86">
        <v>12.35</v>
      </c>
      <c r="E238" s="86">
        <f t="shared" si="21"/>
        <v>12.35</v>
      </c>
      <c r="F238" s="86"/>
      <c r="G238" s="86"/>
      <c r="H238" s="136" t="s">
        <v>225</v>
      </c>
    </row>
    <row r="239" spans="1:22" ht="15.75" x14ac:dyDescent="0.25">
      <c r="A239" s="45"/>
      <c r="B239" s="78">
        <v>307</v>
      </c>
      <c r="C239" s="87" t="s">
        <v>83</v>
      </c>
      <c r="D239" s="86">
        <v>12.21</v>
      </c>
      <c r="E239" s="86">
        <f t="shared" si="21"/>
        <v>12.21</v>
      </c>
      <c r="F239" s="86"/>
      <c r="G239" s="86"/>
      <c r="H239" s="136" t="s">
        <v>225</v>
      </c>
    </row>
    <row r="240" spans="1:22" ht="15.75" x14ac:dyDescent="0.25">
      <c r="A240" s="45"/>
      <c r="B240" s="78">
        <v>308</v>
      </c>
      <c r="C240" s="87" t="s">
        <v>83</v>
      </c>
      <c r="D240" s="86">
        <v>12.5</v>
      </c>
      <c r="E240" s="86">
        <f t="shared" si="21"/>
        <v>12.5</v>
      </c>
      <c r="F240" s="86"/>
      <c r="G240" s="86"/>
      <c r="H240" s="136" t="s">
        <v>225</v>
      </c>
    </row>
    <row r="241" spans="1:8" ht="15.75" x14ac:dyDescent="0.25">
      <c r="A241" s="45"/>
      <c r="B241" s="78">
        <v>309</v>
      </c>
      <c r="C241" s="87" t="s">
        <v>83</v>
      </c>
      <c r="D241" s="86">
        <v>13.22</v>
      </c>
      <c r="E241" s="86">
        <f t="shared" si="21"/>
        <v>13.22</v>
      </c>
      <c r="F241" s="86"/>
      <c r="G241" s="86"/>
      <c r="H241" s="136" t="s">
        <v>225</v>
      </c>
    </row>
    <row r="242" spans="1:8" ht="15.75" x14ac:dyDescent="0.25">
      <c r="A242" s="45"/>
      <c r="B242" s="78">
        <v>310</v>
      </c>
      <c r="C242" s="87" t="s">
        <v>83</v>
      </c>
      <c r="D242" s="85">
        <v>23.88</v>
      </c>
      <c r="E242" s="85">
        <f t="shared" si="21"/>
        <v>23.88</v>
      </c>
      <c r="F242" s="86"/>
      <c r="G242" s="86"/>
      <c r="H242" s="136" t="s">
        <v>225</v>
      </c>
    </row>
    <row r="243" spans="1:8" ht="15.75" x14ac:dyDescent="0.25">
      <c r="A243" s="45"/>
      <c r="B243" s="78">
        <v>311</v>
      </c>
      <c r="C243" s="87" t="s">
        <v>83</v>
      </c>
      <c r="D243" s="86">
        <v>12.14</v>
      </c>
      <c r="E243" s="86">
        <f t="shared" si="21"/>
        <v>12.14</v>
      </c>
      <c r="F243" s="86"/>
      <c r="G243" s="86"/>
      <c r="H243" s="137" t="s">
        <v>225</v>
      </c>
    </row>
    <row r="244" spans="1:8" ht="15.75" x14ac:dyDescent="0.25">
      <c r="A244" s="45"/>
      <c r="B244" s="78" t="s">
        <v>176</v>
      </c>
      <c r="C244" s="90" t="s">
        <v>90</v>
      </c>
      <c r="D244" s="86">
        <v>8.7899999999999991</v>
      </c>
      <c r="E244" s="86">
        <f>D244</f>
        <v>8.7899999999999991</v>
      </c>
      <c r="F244" s="86"/>
      <c r="G244" s="86"/>
      <c r="H244" s="137" t="s">
        <v>225</v>
      </c>
    </row>
    <row r="245" spans="1:8" ht="15.75" x14ac:dyDescent="0.25">
      <c r="A245" s="45"/>
      <c r="B245" s="78">
        <v>312</v>
      </c>
      <c r="C245" s="87" t="s">
        <v>83</v>
      </c>
      <c r="D245" s="86">
        <v>12.31</v>
      </c>
      <c r="E245" s="86">
        <f t="shared" si="21"/>
        <v>12.31</v>
      </c>
      <c r="F245" s="86"/>
      <c r="G245" s="86"/>
      <c r="H245" s="137" t="s">
        <v>225</v>
      </c>
    </row>
    <row r="246" spans="1:8" ht="15.75" x14ac:dyDescent="0.25">
      <c r="A246" s="45"/>
      <c r="B246" s="78">
        <v>313</v>
      </c>
      <c r="C246" s="87" t="s">
        <v>83</v>
      </c>
      <c r="D246" s="86">
        <v>11.52</v>
      </c>
      <c r="E246" s="86">
        <f t="shared" si="21"/>
        <v>11.52</v>
      </c>
      <c r="F246" s="86"/>
      <c r="G246" s="86"/>
      <c r="H246" s="137" t="s">
        <v>225</v>
      </c>
    </row>
    <row r="247" spans="1:8" ht="15.75" x14ac:dyDescent="0.25">
      <c r="A247" s="45"/>
      <c r="B247" s="78">
        <v>314</v>
      </c>
      <c r="C247" s="87" t="s">
        <v>83</v>
      </c>
      <c r="D247" s="86">
        <v>11.76</v>
      </c>
      <c r="E247" s="86">
        <f t="shared" si="21"/>
        <v>11.76</v>
      </c>
      <c r="F247" s="86"/>
      <c r="G247" s="86"/>
      <c r="H247" s="137" t="s">
        <v>225</v>
      </c>
    </row>
    <row r="248" spans="1:8" ht="15.75" x14ac:dyDescent="0.25">
      <c r="A248" s="45"/>
      <c r="B248" s="78">
        <v>315</v>
      </c>
      <c r="C248" s="87" t="s">
        <v>177</v>
      </c>
      <c r="D248" s="86">
        <v>25.25</v>
      </c>
      <c r="E248" s="86">
        <f t="shared" si="21"/>
        <v>25.25</v>
      </c>
      <c r="F248" s="86"/>
      <c r="G248" s="86"/>
      <c r="H248" s="137" t="s">
        <v>225</v>
      </c>
    </row>
    <row r="249" spans="1:8" ht="15.75" x14ac:dyDescent="0.25">
      <c r="A249" s="45"/>
      <c r="B249" s="78">
        <v>316</v>
      </c>
      <c r="C249" s="88" t="s">
        <v>83</v>
      </c>
      <c r="D249" s="85">
        <v>12.75</v>
      </c>
      <c r="E249" s="85">
        <f t="shared" si="21"/>
        <v>12.75</v>
      </c>
      <c r="F249" s="86"/>
      <c r="G249" s="86"/>
      <c r="H249" s="137" t="s">
        <v>225</v>
      </c>
    </row>
    <row r="250" spans="1:8" ht="15.75" x14ac:dyDescent="0.25">
      <c r="A250" s="45"/>
      <c r="B250" s="78" t="s">
        <v>178</v>
      </c>
      <c r="C250" s="91" t="s">
        <v>83</v>
      </c>
      <c r="D250" s="86">
        <v>12.02</v>
      </c>
      <c r="E250" s="86">
        <f>D250</f>
        <v>12.02</v>
      </c>
      <c r="F250" s="86"/>
      <c r="G250" s="86"/>
      <c r="H250" s="137" t="s">
        <v>225</v>
      </c>
    </row>
    <row r="251" spans="1:8" ht="15.75" x14ac:dyDescent="0.25">
      <c r="A251" s="45"/>
      <c r="B251" s="78">
        <v>317</v>
      </c>
      <c r="C251" s="87" t="s">
        <v>83</v>
      </c>
      <c r="D251" s="86">
        <v>24.37</v>
      </c>
      <c r="E251" s="86">
        <f t="shared" si="21"/>
        <v>24.37</v>
      </c>
      <c r="F251" s="86"/>
      <c r="G251" s="86"/>
      <c r="H251" s="137" t="s">
        <v>225</v>
      </c>
    </row>
    <row r="252" spans="1:8" ht="15.75" x14ac:dyDescent="0.25">
      <c r="A252" s="45"/>
      <c r="B252" s="78">
        <v>318</v>
      </c>
      <c r="C252" s="88" t="s">
        <v>83</v>
      </c>
      <c r="D252" s="86">
        <v>12.64</v>
      </c>
      <c r="E252" s="86">
        <f t="shared" si="21"/>
        <v>12.64</v>
      </c>
      <c r="F252" s="86"/>
      <c r="G252" s="86"/>
      <c r="H252" s="137" t="s">
        <v>225</v>
      </c>
    </row>
    <row r="253" spans="1:8" ht="15.75" x14ac:dyDescent="0.25">
      <c r="A253" s="45"/>
      <c r="B253" s="78">
        <v>319</v>
      </c>
      <c r="C253" s="88" t="s">
        <v>83</v>
      </c>
      <c r="D253" s="86">
        <v>12.35</v>
      </c>
      <c r="E253" s="86">
        <f t="shared" si="21"/>
        <v>12.35</v>
      </c>
      <c r="F253" s="86"/>
      <c r="G253" s="86"/>
      <c r="H253" s="137" t="s">
        <v>225</v>
      </c>
    </row>
    <row r="254" spans="1:8" ht="15.75" x14ac:dyDescent="0.25">
      <c r="A254" s="45"/>
      <c r="B254" s="78">
        <v>320</v>
      </c>
      <c r="C254" s="87" t="s">
        <v>83</v>
      </c>
      <c r="D254" s="86">
        <v>12.59</v>
      </c>
      <c r="E254" s="86">
        <f t="shared" si="21"/>
        <v>12.59</v>
      </c>
      <c r="F254" s="86"/>
      <c r="G254" s="86"/>
      <c r="H254" s="137" t="s">
        <v>225</v>
      </c>
    </row>
    <row r="255" spans="1:8" ht="15.75" x14ac:dyDescent="0.25">
      <c r="A255" s="45"/>
      <c r="B255" s="78">
        <v>321</v>
      </c>
      <c r="C255" s="87" t="s">
        <v>83</v>
      </c>
      <c r="D255" s="86">
        <v>12.16</v>
      </c>
      <c r="E255" s="86">
        <f t="shared" si="21"/>
        <v>12.16</v>
      </c>
      <c r="F255" s="86"/>
      <c r="G255" s="86"/>
      <c r="H255" s="137" t="s">
        <v>225</v>
      </c>
    </row>
    <row r="256" spans="1:8" ht="15.75" x14ac:dyDescent="0.25">
      <c r="A256" s="45"/>
      <c r="B256" s="78">
        <v>322</v>
      </c>
      <c r="C256" s="87" t="s">
        <v>83</v>
      </c>
      <c r="D256" s="86">
        <v>12.33</v>
      </c>
      <c r="E256" s="86">
        <f t="shared" si="21"/>
        <v>12.33</v>
      </c>
      <c r="F256" s="86"/>
      <c r="G256" s="86"/>
      <c r="H256" s="137" t="s">
        <v>225</v>
      </c>
    </row>
    <row r="257" spans="1:8" ht="15.75" x14ac:dyDescent="0.25">
      <c r="A257" s="45"/>
      <c r="B257" s="78">
        <v>323</v>
      </c>
      <c r="C257" s="87" t="s">
        <v>83</v>
      </c>
      <c r="D257" s="86">
        <v>12.56</v>
      </c>
      <c r="E257" s="86">
        <f t="shared" si="21"/>
        <v>12.56</v>
      </c>
      <c r="F257" s="86"/>
      <c r="G257" s="86"/>
      <c r="H257" s="137" t="s">
        <v>225</v>
      </c>
    </row>
    <row r="258" spans="1:8" ht="15.75" x14ac:dyDescent="0.25">
      <c r="A258" s="45"/>
      <c r="B258" s="78">
        <v>324</v>
      </c>
      <c r="C258" s="87" t="s">
        <v>83</v>
      </c>
      <c r="D258" s="86">
        <v>12.18</v>
      </c>
      <c r="E258" s="86">
        <f t="shared" si="21"/>
        <v>12.18</v>
      </c>
      <c r="F258" s="86"/>
      <c r="G258" s="86"/>
      <c r="H258" s="137" t="s">
        <v>225</v>
      </c>
    </row>
    <row r="259" spans="1:8" ht="15.75" x14ac:dyDescent="0.25">
      <c r="A259" s="45"/>
      <c r="B259" s="78">
        <v>325</v>
      </c>
      <c r="C259" s="87" t="s">
        <v>83</v>
      </c>
      <c r="D259" s="86">
        <v>11.96</v>
      </c>
      <c r="E259" s="86">
        <f t="shared" si="21"/>
        <v>11.96</v>
      </c>
      <c r="F259" s="86"/>
      <c r="G259" s="86"/>
      <c r="H259" s="137" t="s">
        <v>225</v>
      </c>
    </row>
    <row r="260" spans="1:8" ht="15.75" x14ac:dyDescent="0.25">
      <c r="A260" s="45"/>
      <c r="B260" s="78" t="s">
        <v>179</v>
      </c>
      <c r="C260" s="90" t="s">
        <v>90</v>
      </c>
      <c r="D260" s="86">
        <v>11.2</v>
      </c>
      <c r="E260" s="86">
        <f>D260</f>
        <v>11.2</v>
      </c>
      <c r="F260" s="86"/>
      <c r="G260" s="86"/>
      <c r="H260" s="137" t="s">
        <v>225</v>
      </c>
    </row>
    <row r="261" spans="1:8" ht="15.75" x14ac:dyDescent="0.25">
      <c r="A261" s="45"/>
      <c r="B261" s="78" t="s">
        <v>180</v>
      </c>
      <c r="C261" s="90" t="s">
        <v>84</v>
      </c>
      <c r="D261" s="86">
        <v>6.8</v>
      </c>
      <c r="E261" s="86">
        <f>D261</f>
        <v>6.8</v>
      </c>
      <c r="F261" s="86"/>
      <c r="G261" s="86"/>
      <c r="H261" s="137" t="s">
        <v>225</v>
      </c>
    </row>
    <row r="262" spans="1:8" ht="15.75" x14ac:dyDescent="0.25">
      <c r="A262" s="45"/>
      <c r="B262" s="78" t="s">
        <v>181</v>
      </c>
      <c r="C262" s="90" t="s">
        <v>5</v>
      </c>
      <c r="D262" s="86">
        <v>2.08</v>
      </c>
      <c r="E262" s="86">
        <f>D262</f>
        <v>2.08</v>
      </c>
      <c r="F262" s="86"/>
      <c r="G262" s="86"/>
      <c r="H262" s="137" t="s">
        <v>225</v>
      </c>
    </row>
    <row r="263" spans="1:8" ht="15.75" x14ac:dyDescent="0.25">
      <c r="A263" s="45"/>
      <c r="B263" s="78" t="s">
        <v>182</v>
      </c>
      <c r="C263" s="90" t="s">
        <v>5</v>
      </c>
      <c r="D263" s="86">
        <v>2.29</v>
      </c>
      <c r="E263" s="86">
        <f>D263</f>
        <v>2.29</v>
      </c>
      <c r="F263" s="86"/>
      <c r="G263" s="86"/>
      <c r="H263" s="137" t="s">
        <v>225</v>
      </c>
    </row>
    <row r="264" spans="1:8" ht="15.75" x14ac:dyDescent="0.25">
      <c r="A264" s="45"/>
      <c r="B264" s="78">
        <v>326</v>
      </c>
      <c r="C264" s="87" t="s">
        <v>83</v>
      </c>
      <c r="D264" s="86">
        <v>12.5</v>
      </c>
      <c r="E264" s="86">
        <f t="shared" si="21"/>
        <v>12.5</v>
      </c>
      <c r="F264" s="86"/>
      <c r="G264" s="86"/>
      <c r="H264" s="137" t="s">
        <v>225</v>
      </c>
    </row>
    <row r="265" spans="1:8" ht="15.75" x14ac:dyDescent="0.25">
      <c r="A265" s="45"/>
      <c r="B265" s="78">
        <v>327</v>
      </c>
      <c r="C265" s="87" t="s">
        <v>83</v>
      </c>
      <c r="D265" s="86">
        <v>12.62</v>
      </c>
      <c r="E265" s="86">
        <f t="shared" si="21"/>
        <v>12.62</v>
      </c>
      <c r="F265" s="86"/>
      <c r="G265" s="86"/>
      <c r="H265" s="137" t="s">
        <v>225</v>
      </c>
    </row>
    <row r="266" spans="1:8" ht="15.75" x14ac:dyDescent="0.25">
      <c r="A266" s="45"/>
      <c r="B266" s="78">
        <v>328</v>
      </c>
      <c r="C266" s="87" t="s">
        <v>83</v>
      </c>
      <c r="D266" s="86">
        <v>13.05</v>
      </c>
      <c r="E266" s="86">
        <f t="shared" si="21"/>
        <v>13.05</v>
      </c>
      <c r="F266" s="86"/>
      <c r="G266" s="86"/>
      <c r="H266" s="137" t="s">
        <v>225</v>
      </c>
    </row>
    <row r="267" spans="1:8" ht="15.75" x14ac:dyDescent="0.25">
      <c r="A267" s="45"/>
      <c r="B267" s="78">
        <v>329</v>
      </c>
      <c r="C267" s="87" t="s">
        <v>83</v>
      </c>
      <c r="D267" s="86">
        <v>10.48</v>
      </c>
      <c r="E267" s="86">
        <f t="shared" si="21"/>
        <v>10.48</v>
      </c>
      <c r="F267" s="86"/>
      <c r="G267" s="86"/>
      <c r="H267" s="137" t="s">
        <v>225</v>
      </c>
    </row>
    <row r="268" spans="1:8" ht="15.75" x14ac:dyDescent="0.25">
      <c r="A268" s="45"/>
      <c r="B268" s="78">
        <v>330</v>
      </c>
      <c r="C268" s="88" t="s">
        <v>83</v>
      </c>
      <c r="D268" s="86">
        <v>12.45</v>
      </c>
      <c r="E268" s="86">
        <f t="shared" si="21"/>
        <v>12.45</v>
      </c>
      <c r="F268" s="86"/>
      <c r="G268" s="86"/>
      <c r="H268" s="137" t="s">
        <v>225</v>
      </c>
    </row>
    <row r="269" spans="1:8" ht="15.75" x14ac:dyDescent="0.25">
      <c r="A269" s="45"/>
      <c r="B269" s="78">
        <v>331</v>
      </c>
      <c r="C269" s="88" t="s">
        <v>83</v>
      </c>
      <c r="D269" s="86">
        <v>11.93</v>
      </c>
      <c r="E269" s="86">
        <f t="shared" si="21"/>
        <v>11.93</v>
      </c>
      <c r="F269" s="86"/>
      <c r="G269" s="86"/>
      <c r="H269" s="137" t="s">
        <v>225</v>
      </c>
    </row>
    <row r="270" spans="1:8" ht="15.75" x14ac:dyDescent="0.25">
      <c r="A270" s="45"/>
      <c r="B270" s="78">
        <v>332</v>
      </c>
      <c r="C270" s="87" t="s">
        <v>83</v>
      </c>
      <c r="D270" s="86">
        <v>11.3</v>
      </c>
      <c r="E270" s="86">
        <f t="shared" si="21"/>
        <v>11.3</v>
      </c>
      <c r="F270" s="86"/>
      <c r="G270" s="86"/>
      <c r="H270" s="137" t="s">
        <v>225</v>
      </c>
    </row>
    <row r="271" spans="1:8" ht="15.75" x14ac:dyDescent="0.25">
      <c r="A271" s="45"/>
      <c r="B271" s="78">
        <v>333</v>
      </c>
      <c r="C271" s="87" t="s">
        <v>83</v>
      </c>
      <c r="D271" s="86">
        <v>12.18</v>
      </c>
      <c r="E271" s="86">
        <f t="shared" si="21"/>
        <v>12.18</v>
      </c>
      <c r="F271" s="86"/>
      <c r="G271" s="86"/>
      <c r="H271" s="137" t="s">
        <v>225</v>
      </c>
    </row>
    <row r="272" spans="1:8" ht="15.75" x14ac:dyDescent="0.25">
      <c r="A272" s="45"/>
      <c r="B272" s="78">
        <v>334</v>
      </c>
      <c r="C272" s="87" t="s">
        <v>83</v>
      </c>
      <c r="D272" s="86">
        <v>15.79</v>
      </c>
      <c r="E272" s="86">
        <f t="shared" si="21"/>
        <v>15.79</v>
      </c>
      <c r="F272" s="86"/>
      <c r="G272" s="86"/>
      <c r="H272" s="137" t="s">
        <v>225</v>
      </c>
    </row>
    <row r="273" spans="1:9" ht="15.75" x14ac:dyDescent="0.25">
      <c r="A273" s="45"/>
      <c r="B273" s="78">
        <v>335</v>
      </c>
      <c r="C273" s="87" t="s">
        <v>83</v>
      </c>
      <c r="D273" s="86">
        <v>17.34</v>
      </c>
      <c r="E273" s="86">
        <f t="shared" si="21"/>
        <v>17.34</v>
      </c>
      <c r="F273" s="86"/>
      <c r="G273" s="86"/>
      <c r="H273" s="137" t="s">
        <v>225</v>
      </c>
    </row>
    <row r="274" spans="1:9" ht="15.75" x14ac:dyDescent="0.25">
      <c r="A274" s="45"/>
      <c r="B274" s="78">
        <v>336</v>
      </c>
      <c r="C274" s="87" t="s">
        <v>83</v>
      </c>
      <c r="D274" s="86">
        <v>18.149999999999999</v>
      </c>
      <c r="E274" s="86">
        <f t="shared" si="21"/>
        <v>18.149999999999999</v>
      </c>
      <c r="F274" s="86"/>
      <c r="G274" s="86"/>
      <c r="H274" s="137" t="s">
        <v>225</v>
      </c>
    </row>
    <row r="275" spans="1:9" ht="15.75" x14ac:dyDescent="0.25">
      <c r="A275" s="45"/>
      <c r="B275" s="78">
        <v>337</v>
      </c>
      <c r="C275" s="87" t="s">
        <v>83</v>
      </c>
      <c r="D275" s="86">
        <v>15.31</v>
      </c>
      <c r="E275" s="86">
        <f t="shared" si="21"/>
        <v>15.31</v>
      </c>
      <c r="F275" s="86"/>
      <c r="G275" s="86"/>
      <c r="H275" s="137" t="s">
        <v>225</v>
      </c>
    </row>
    <row r="276" spans="1:9" ht="15.75" x14ac:dyDescent="0.25">
      <c r="A276" s="45"/>
      <c r="B276" s="78">
        <v>338</v>
      </c>
      <c r="C276" s="87" t="s">
        <v>83</v>
      </c>
      <c r="D276" s="86">
        <v>16.760000000000002</v>
      </c>
      <c r="E276" s="86">
        <f t="shared" si="21"/>
        <v>16.760000000000002</v>
      </c>
      <c r="F276" s="86"/>
      <c r="G276" s="86"/>
      <c r="H276" s="137" t="s">
        <v>225</v>
      </c>
    </row>
    <row r="277" spans="1:9" ht="15.75" x14ac:dyDescent="0.25">
      <c r="A277" s="45"/>
      <c r="B277" s="78">
        <v>339</v>
      </c>
      <c r="C277" s="87" t="s">
        <v>83</v>
      </c>
      <c r="D277" s="86">
        <v>16.77</v>
      </c>
      <c r="E277" s="86">
        <f t="shared" si="21"/>
        <v>16.77</v>
      </c>
      <c r="F277" s="86"/>
      <c r="G277" s="86"/>
      <c r="H277" s="137" t="s">
        <v>225</v>
      </c>
    </row>
    <row r="278" spans="1:9" ht="15.75" x14ac:dyDescent="0.25">
      <c r="A278" s="45"/>
      <c r="B278" s="78">
        <v>340</v>
      </c>
      <c r="C278" s="87" t="s">
        <v>83</v>
      </c>
      <c r="D278" s="86">
        <v>18.21</v>
      </c>
      <c r="E278" s="86">
        <f t="shared" si="21"/>
        <v>18.21</v>
      </c>
      <c r="F278" s="86"/>
      <c r="G278" s="86"/>
      <c r="H278" s="137" t="s">
        <v>225</v>
      </c>
    </row>
    <row r="279" spans="1:9" ht="15.75" x14ac:dyDescent="0.25">
      <c r="A279" s="45"/>
      <c r="B279" s="78">
        <v>341</v>
      </c>
      <c r="C279" s="87" t="s">
        <v>83</v>
      </c>
      <c r="D279" s="86">
        <v>16.02</v>
      </c>
      <c r="E279" s="86">
        <f t="shared" si="21"/>
        <v>16.02</v>
      </c>
      <c r="F279" s="86"/>
      <c r="G279" s="86"/>
      <c r="H279" s="137" t="s">
        <v>225</v>
      </c>
    </row>
    <row r="280" spans="1:9" ht="15.75" x14ac:dyDescent="0.25">
      <c r="A280" s="45"/>
      <c r="B280" s="78">
        <v>342</v>
      </c>
      <c r="C280" s="87" t="s">
        <v>83</v>
      </c>
      <c r="D280" s="86">
        <v>28.29</v>
      </c>
      <c r="E280" s="86">
        <f t="shared" si="21"/>
        <v>28.29</v>
      </c>
      <c r="F280" s="86"/>
      <c r="G280" s="86"/>
      <c r="H280" s="137" t="s">
        <v>225</v>
      </c>
    </row>
    <row r="281" spans="1:9" ht="15.75" x14ac:dyDescent="0.25">
      <c r="A281" s="45"/>
      <c r="B281" s="78">
        <v>343</v>
      </c>
      <c r="C281" s="87" t="s">
        <v>40</v>
      </c>
      <c r="D281" s="86">
        <v>5.39</v>
      </c>
      <c r="E281" s="86">
        <f t="shared" si="21"/>
        <v>5.39</v>
      </c>
      <c r="F281" s="86"/>
      <c r="G281" s="86"/>
      <c r="H281" s="137" t="s">
        <v>225</v>
      </c>
    </row>
    <row r="282" spans="1:9" ht="15.75" x14ac:dyDescent="0.25">
      <c r="A282" s="45"/>
      <c r="B282" s="78">
        <v>344</v>
      </c>
      <c r="C282" s="92" t="s">
        <v>83</v>
      </c>
      <c r="D282" s="86">
        <v>16.86</v>
      </c>
      <c r="E282" s="86">
        <f t="shared" si="21"/>
        <v>16.86</v>
      </c>
      <c r="F282" s="86"/>
      <c r="G282" s="86"/>
      <c r="H282" s="137" t="s">
        <v>225</v>
      </c>
    </row>
    <row r="283" spans="1:9" ht="15.75" x14ac:dyDescent="0.25">
      <c r="A283" s="45"/>
      <c r="B283" s="78">
        <v>345</v>
      </c>
      <c r="C283" s="87" t="s">
        <v>83</v>
      </c>
      <c r="D283" s="86">
        <v>16.739999999999998</v>
      </c>
      <c r="E283" s="86">
        <f t="shared" si="21"/>
        <v>16.739999999999998</v>
      </c>
      <c r="F283" s="86"/>
      <c r="G283" s="86"/>
      <c r="H283" s="137" t="s">
        <v>225</v>
      </c>
    </row>
    <row r="284" spans="1:9" ht="15.75" x14ac:dyDescent="0.25">
      <c r="A284" s="45"/>
      <c r="B284" s="78">
        <v>346</v>
      </c>
      <c r="C284" s="87" t="s">
        <v>83</v>
      </c>
      <c r="D284" s="86">
        <v>16.53</v>
      </c>
      <c r="E284" s="86">
        <f t="shared" si="21"/>
        <v>16.53</v>
      </c>
      <c r="F284" s="86"/>
      <c r="G284" s="86"/>
      <c r="H284" s="137" t="s">
        <v>225</v>
      </c>
    </row>
    <row r="285" spans="1:9" ht="15.75" x14ac:dyDescent="0.25">
      <c r="A285" s="45"/>
      <c r="B285" s="78">
        <v>347</v>
      </c>
      <c r="C285" s="87" t="s">
        <v>83</v>
      </c>
      <c r="D285" s="86">
        <v>16.89</v>
      </c>
      <c r="E285" s="86">
        <f t="shared" si="21"/>
        <v>16.89</v>
      </c>
      <c r="F285" s="86"/>
      <c r="G285" s="86"/>
      <c r="H285" s="137" t="s">
        <v>225</v>
      </c>
    </row>
    <row r="286" spans="1:9" ht="15.75" x14ac:dyDescent="0.25">
      <c r="A286" s="45"/>
      <c r="B286" s="78">
        <v>348</v>
      </c>
      <c r="C286" s="87" t="s">
        <v>83</v>
      </c>
      <c r="D286" s="86">
        <v>18.059999999999999</v>
      </c>
      <c r="E286" s="86">
        <f t="shared" si="21"/>
        <v>18.059999999999999</v>
      </c>
      <c r="F286" s="86"/>
      <c r="G286" s="86"/>
      <c r="H286" s="137" t="s">
        <v>225</v>
      </c>
    </row>
    <row r="287" spans="1:9" ht="15.75" x14ac:dyDescent="0.25">
      <c r="A287" s="45"/>
      <c r="B287" s="78">
        <v>349</v>
      </c>
      <c r="C287" s="90" t="s">
        <v>83</v>
      </c>
      <c r="D287" s="86">
        <v>16.86</v>
      </c>
      <c r="E287" s="86">
        <f>D287</f>
        <v>16.86</v>
      </c>
      <c r="F287" s="86"/>
      <c r="G287" s="86"/>
      <c r="H287" s="137" t="s">
        <v>225</v>
      </c>
    </row>
    <row r="288" spans="1:9" ht="15.75" x14ac:dyDescent="0.25">
      <c r="A288" s="45"/>
      <c r="B288" s="78">
        <v>350</v>
      </c>
      <c r="C288" s="90" t="s">
        <v>141</v>
      </c>
      <c r="D288" s="86">
        <v>13.05</v>
      </c>
      <c r="E288" s="86">
        <f t="shared" si="21"/>
        <v>13.05</v>
      </c>
      <c r="F288" s="86"/>
      <c r="G288" s="86"/>
      <c r="H288" s="137" t="s">
        <v>225</v>
      </c>
      <c r="I288" s="141"/>
    </row>
    <row r="289" spans="1:9" ht="15.75" x14ac:dyDescent="0.25">
      <c r="A289" s="45"/>
      <c r="B289" s="78">
        <v>351</v>
      </c>
      <c r="C289" s="90" t="s">
        <v>5</v>
      </c>
      <c r="D289" s="86">
        <v>11.86</v>
      </c>
      <c r="E289" s="86">
        <f>D289</f>
        <v>11.86</v>
      </c>
      <c r="F289" s="86"/>
      <c r="G289" s="86"/>
      <c r="H289" s="143" t="s">
        <v>4</v>
      </c>
      <c r="I289" s="141"/>
    </row>
    <row r="290" spans="1:9" ht="15.75" x14ac:dyDescent="0.25">
      <c r="A290" s="45"/>
      <c r="B290" s="78">
        <v>352</v>
      </c>
      <c r="C290" s="90" t="s">
        <v>183</v>
      </c>
      <c r="D290" s="86">
        <v>50.87</v>
      </c>
      <c r="E290" s="86">
        <f>D290</f>
        <v>50.87</v>
      </c>
      <c r="F290" s="86"/>
      <c r="G290" s="86"/>
      <c r="H290" s="137" t="s">
        <v>225</v>
      </c>
    </row>
    <row r="291" spans="1:9" ht="15.75" x14ac:dyDescent="0.25">
      <c r="A291" s="45"/>
      <c r="B291" s="78">
        <v>354</v>
      </c>
      <c r="C291" s="90" t="s">
        <v>83</v>
      </c>
      <c r="D291" s="86">
        <v>12.45</v>
      </c>
      <c r="E291" s="86">
        <f t="shared" ref="E291:E296" si="22">D291</f>
        <v>12.45</v>
      </c>
      <c r="F291" s="86"/>
      <c r="G291" s="86"/>
      <c r="H291" s="137" t="s">
        <v>225</v>
      </c>
    </row>
    <row r="292" spans="1:9" ht="15.75" x14ac:dyDescent="0.25">
      <c r="A292" s="45"/>
      <c r="B292" s="78">
        <v>355</v>
      </c>
      <c r="C292" s="90" t="s">
        <v>83</v>
      </c>
      <c r="D292" s="86">
        <v>25.72</v>
      </c>
      <c r="E292" s="86">
        <f t="shared" si="22"/>
        <v>25.72</v>
      </c>
      <c r="F292" s="86"/>
      <c r="G292" s="86"/>
      <c r="H292" s="137" t="s">
        <v>225</v>
      </c>
    </row>
    <row r="293" spans="1:9" ht="15.75" x14ac:dyDescent="0.25">
      <c r="A293" s="45"/>
      <c r="B293" s="78">
        <v>356</v>
      </c>
      <c r="C293" s="90" t="s">
        <v>83</v>
      </c>
      <c r="D293" s="86">
        <v>13.14</v>
      </c>
      <c r="E293" s="86">
        <f t="shared" si="22"/>
        <v>13.14</v>
      </c>
      <c r="F293" s="86"/>
      <c r="G293" s="86"/>
      <c r="H293" s="137" t="s">
        <v>225</v>
      </c>
      <c r="I293" s="158"/>
    </row>
    <row r="294" spans="1:9" ht="15.75" x14ac:dyDescent="0.25">
      <c r="A294" s="45"/>
      <c r="B294" s="78">
        <v>357</v>
      </c>
      <c r="C294" s="90" t="s">
        <v>83</v>
      </c>
      <c r="D294" s="86">
        <v>12.98</v>
      </c>
      <c r="E294" s="86">
        <f t="shared" si="22"/>
        <v>12.98</v>
      </c>
      <c r="F294" s="86"/>
      <c r="G294" s="86"/>
      <c r="H294" s="137" t="s">
        <v>225</v>
      </c>
    </row>
    <row r="295" spans="1:9" ht="15.75" x14ac:dyDescent="0.25">
      <c r="A295" s="45"/>
      <c r="B295" s="78">
        <v>358</v>
      </c>
      <c r="C295" s="90" t="s">
        <v>141</v>
      </c>
      <c r="D295" s="86">
        <v>21.77</v>
      </c>
      <c r="E295" s="86">
        <f t="shared" si="22"/>
        <v>21.77</v>
      </c>
      <c r="F295" s="86"/>
      <c r="G295" s="86"/>
      <c r="H295" s="137" t="s">
        <v>225</v>
      </c>
    </row>
    <row r="296" spans="1:9" ht="15.75" x14ac:dyDescent="0.25">
      <c r="A296" s="45"/>
      <c r="B296" s="78">
        <v>359</v>
      </c>
      <c r="C296" s="90" t="s">
        <v>90</v>
      </c>
      <c r="D296" s="86">
        <v>4.97</v>
      </c>
      <c r="E296" s="86">
        <f t="shared" si="22"/>
        <v>4.97</v>
      </c>
      <c r="F296" s="86"/>
      <c r="G296" s="86"/>
      <c r="H296" s="137" t="s">
        <v>225</v>
      </c>
    </row>
    <row r="297" spans="1:9" ht="15.75" x14ac:dyDescent="0.25">
      <c r="A297" s="45"/>
      <c r="B297" s="78" t="s">
        <v>184</v>
      </c>
      <c r="C297" s="90" t="s">
        <v>5</v>
      </c>
      <c r="D297" s="86">
        <v>6.28</v>
      </c>
      <c r="E297" s="86">
        <f>D297</f>
        <v>6.28</v>
      </c>
      <c r="F297" s="86"/>
      <c r="G297" s="86"/>
      <c r="H297" s="164" t="s">
        <v>225</v>
      </c>
      <c r="I297" s="141"/>
    </row>
    <row r="298" spans="1:9" ht="15.75" x14ac:dyDescent="0.25">
      <c r="A298" s="45"/>
      <c r="B298" s="78">
        <v>360</v>
      </c>
      <c r="C298" s="90" t="s">
        <v>47</v>
      </c>
      <c r="D298" s="86">
        <v>16.45</v>
      </c>
      <c r="E298" s="86">
        <f t="shared" ref="E298:E314" si="23">D298</f>
        <v>16.45</v>
      </c>
      <c r="F298" s="86"/>
      <c r="G298" s="86"/>
      <c r="H298" s="137" t="s">
        <v>225</v>
      </c>
    </row>
    <row r="299" spans="1:9" ht="15.75" x14ac:dyDescent="0.25">
      <c r="A299" s="45"/>
      <c r="B299" s="78">
        <v>361</v>
      </c>
      <c r="C299" s="90" t="s">
        <v>47</v>
      </c>
      <c r="D299" s="86">
        <v>17.05</v>
      </c>
      <c r="E299" s="86">
        <f t="shared" si="23"/>
        <v>17.05</v>
      </c>
      <c r="F299" s="86"/>
      <c r="G299" s="86"/>
      <c r="H299" s="137" t="s">
        <v>225</v>
      </c>
    </row>
    <row r="300" spans="1:9" ht="15.75" x14ac:dyDescent="0.25">
      <c r="A300" s="45"/>
      <c r="B300" s="78">
        <v>362</v>
      </c>
      <c r="C300" s="90" t="s">
        <v>47</v>
      </c>
      <c r="D300" s="86">
        <v>16.43</v>
      </c>
      <c r="E300" s="86">
        <f t="shared" si="23"/>
        <v>16.43</v>
      </c>
      <c r="F300" s="86"/>
      <c r="G300" s="86"/>
      <c r="H300" s="137" t="s">
        <v>225</v>
      </c>
    </row>
    <row r="301" spans="1:9" ht="15.75" x14ac:dyDescent="0.25">
      <c r="A301" s="45"/>
      <c r="B301" s="78">
        <v>363</v>
      </c>
      <c r="C301" s="90" t="s">
        <v>83</v>
      </c>
      <c r="D301" s="86">
        <v>19.41</v>
      </c>
      <c r="E301" s="86">
        <f t="shared" si="23"/>
        <v>19.41</v>
      </c>
      <c r="F301" s="86"/>
      <c r="G301" s="86"/>
      <c r="H301" s="137" t="s">
        <v>227</v>
      </c>
    </row>
    <row r="302" spans="1:9" ht="15.75" x14ac:dyDescent="0.25">
      <c r="A302" s="45"/>
      <c r="B302" s="78">
        <v>364</v>
      </c>
      <c r="C302" s="90" t="s">
        <v>83</v>
      </c>
      <c r="D302" s="86">
        <v>17.7</v>
      </c>
      <c r="E302" s="86">
        <f t="shared" si="23"/>
        <v>17.7</v>
      </c>
      <c r="F302" s="86"/>
      <c r="G302" s="86"/>
      <c r="H302" s="137" t="s">
        <v>225</v>
      </c>
    </row>
    <row r="303" spans="1:9" ht="15.75" x14ac:dyDescent="0.25">
      <c r="A303" s="45"/>
      <c r="B303" s="78">
        <v>365</v>
      </c>
      <c r="C303" s="90" t="s">
        <v>83</v>
      </c>
      <c r="D303" s="86">
        <v>14.72</v>
      </c>
      <c r="E303" s="86">
        <f t="shared" si="23"/>
        <v>14.72</v>
      </c>
      <c r="F303" s="86"/>
      <c r="G303" s="86"/>
      <c r="H303" s="137" t="s">
        <v>225</v>
      </c>
    </row>
    <row r="304" spans="1:9" ht="15.75" x14ac:dyDescent="0.25">
      <c r="A304" s="45"/>
      <c r="B304" s="78">
        <v>366</v>
      </c>
      <c r="C304" s="90" t="s">
        <v>83</v>
      </c>
      <c r="D304" s="86">
        <v>17.399999999999999</v>
      </c>
      <c r="E304" s="86">
        <f t="shared" si="23"/>
        <v>17.399999999999999</v>
      </c>
      <c r="F304" s="86"/>
      <c r="G304" s="86"/>
      <c r="H304" s="137" t="s">
        <v>225</v>
      </c>
    </row>
    <row r="305" spans="1:22" ht="15.75" x14ac:dyDescent="0.25">
      <c r="A305" s="45"/>
      <c r="B305" s="78">
        <v>367</v>
      </c>
      <c r="C305" s="90" t="s">
        <v>83</v>
      </c>
      <c r="D305" s="86">
        <v>17.190000000000001</v>
      </c>
      <c r="E305" s="86">
        <f t="shared" si="23"/>
        <v>17.190000000000001</v>
      </c>
      <c r="F305" s="86"/>
      <c r="G305" s="86"/>
      <c r="H305" s="137" t="s">
        <v>225</v>
      </c>
    </row>
    <row r="306" spans="1:22" ht="15.75" x14ac:dyDescent="0.25">
      <c r="A306" s="45"/>
      <c r="B306" s="78">
        <v>368</v>
      </c>
      <c r="C306" s="90" t="s">
        <v>83</v>
      </c>
      <c r="D306" s="86">
        <v>18.66</v>
      </c>
      <c r="E306" s="86">
        <f t="shared" si="23"/>
        <v>18.66</v>
      </c>
      <c r="F306" s="86"/>
      <c r="G306" s="86"/>
      <c r="H306" s="137" t="s">
        <v>225</v>
      </c>
    </row>
    <row r="307" spans="1:22" ht="15.75" x14ac:dyDescent="0.25">
      <c r="A307" s="45"/>
      <c r="B307" s="78">
        <v>369</v>
      </c>
      <c r="C307" s="90" t="s">
        <v>83</v>
      </c>
      <c r="D307" s="86">
        <v>16.43</v>
      </c>
      <c r="E307" s="86">
        <f t="shared" si="23"/>
        <v>16.43</v>
      </c>
      <c r="F307" s="86"/>
      <c r="G307" s="86"/>
      <c r="H307" s="137" t="s">
        <v>225</v>
      </c>
    </row>
    <row r="308" spans="1:22" ht="15.75" x14ac:dyDescent="0.25">
      <c r="A308" s="45"/>
      <c r="B308" s="78">
        <v>370</v>
      </c>
      <c r="C308" s="90" t="s">
        <v>185</v>
      </c>
      <c r="D308" s="86">
        <v>33.18</v>
      </c>
      <c r="E308" s="86">
        <f t="shared" si="23"/>
        <v>33.18</v>
      </c>
      <c r="F308" s="86"/>
      <c r="G308" s="86"/>
      <c r="H308" s="137" t="s">
        <v>225</v>
      </c>
    </row>
    <row r="309" spans="1:22" ht="15.75" x14ac:dyDescent="0.25">
      <c r="A309" s="45"/>
      <c r="B309" s="78">
        <v>371</v>
      </c>
      <c r="C309" s="90" t="s">
        <v>185</v>
      </c>
      <c r="D309" s="86">
        <v>34.44</v>
      </c>
      <c r="E309" s="86">
        <f t="shared" si="23"/>
        <v>34.44</v>
      </c>
      <c r="F309" s="86"/>
      <c r="G309" s="86"/>
      <c r="H309" s="137" t="s">
        <v>225</v>
      </c>
    </row>
    <row r="310" spans="1:22" ht="15.75" x14ac:dyDescent="0.25">
      <c r="A310" s="45"/>
      <c r="B310" s="78">
        <v>372</v>
      </c>
      <c r="C310" s="91" t="s">
        <v>83</v>
      </c>
      <c r="D310" s="86">
        <v>16.739999999999998</v>
      </c>
      <c r="E310" s="86">
        <f t="shared" si="23"/>
        <v>16.739999999999998</v>
      </c>
      <c r="F310" s="86"/>
      <c r="G310" s="86"/>
      <c r="H310" s="147" t="s">
        <v>225</v>
      </c>
      <c r="I310" s="141"/>
    </row>
    <row r="311" spans="1:22" ht="15.75" x14ac:dyDescent="0.25">
      <c r="A311" s="45"/>
      <c r="B311" s="78">
        <v>373</v>
      </c>
      <c r="C311" s="91" t="s">
        <v>83</v>
      </c>
      <c r="D311" s="86">
        <v>16.52</v>
      </c>
      <c r="E311" s="86">
        <f t="shared" si="23"/>
        <v>16.52</v>
      </c>
      <c r="F311" s="86"/>
      <c r="G311" s="86"/>
      <c r="H311" s="147" t="s">
        <v>225</v>
      </c>
      <c r="I311" s="141"/>
    </row>
    <row r="312" spans="1:22" ht="15.75" x14ac:dyDescent="0.25">
      <c r="A312" s="45"/>
      <c r="B312" s="78">
        <v>374</v>
      </c>
      <c r="C312" s="91" t="s">
        <v>83</v>
      </c>
      <c r="D312" s="86">
        <v>16.52</v>
      </c>
      <c r="E312" s="86">
        <f t="shared" si="23"/>
        <v>16.52</v>
      </c>
      <c r="F312" s="86"/>
      <c r="G312" s="86"/>
      <c r="H312" s="147" t="s">
        <v>225</v>
      </c>
      <c r="I312" s="141"/>
    </row>
    <row r="313" spans="1:22" ht="13.5" customHeight="1" x14ac:dyDescent="0.25">
      <c r="A313" s="45"/>
      <c r="B313" s="78">
        <v>375</v>
      </c>
      <c r="C313" s="91" t="s">
        <v>83</v>
      </c>
      <c r="D313" s="86">
        <v>16.82</v>
      </c>
      <c r="E313" s="86">
        <f t="shared" si="23"/>
        <v>16.82</v>
      </c>
      <c r="F313" s="86"/>
      <c r="G313" s="86"/>
      <c r="H313" s="147" t="s">
        <v>225</v>
      </c>
      <c r="I313" s="141"/>
    </row>
    <row r="314" spans="1:22" ht="15.75" x14ac:dyDescent="0.25">
      <c r="A314" s="45"/>
      <c r="B314" s="78">
        <v>376</v>
      </c>
      <c r="C314" s="91" t="s">
        <v>83</v>
      </c>
      <c r="D314" s="86">
        <v>18</v>
      </c>
      <c r="E314" s="86">
        <f t="shared" si="23"/>
        <v>18</v>
      </c>
      <c r="F314" s="86"/>
      <c r="G314" s="86"/>
      <c r="H314" s="147" t="s">
        <v>225</v>
      </c>
      <c r="I314" s="141"/>
    </row>
    <row r="315" spans="1:22" ht="15.75" x14ac:dyDescent="0.25">
      <c r="A315" s="45"/>
      <c r="B315" s="78">
        <v>377</v>
      </c>
      <c r="C315" s="90" t="s">
        <v>83</v>
      </c>
      <c r="D315" s="86">
        <v>12.35</v>
      </c>
      <c r="E315" s="86">
        <f t="shared" ref="E315:E328" si="24">D315</f>
        <v>12.35</v>
      </c>
      <c r="F315" s="86"/>
      <c r="G315" s="86"/>
      <c r="H315" s="147" t="s">
        <v>225</v>
      </c>
      <c r="I315" s="141"/>
    </row>
    <row r="316" spans="1:22" ht="15.75" x14ac:dyDescent="0.25">
      <c r="A316" s="45"/>
      <c r="B316" s="78">
        <v>378</v>
      </c>
      <c r="C316" s="91" t="s">
        <v>83</v>
      </c>
      <c r="D316" s="86">
        <v>11.54</v>
      </c>
      <c r="E316" s="86">
        <f t="shared" si="24"/>
        <v>11.54</v>
      </c>
      <c r="F316" s="86"/>
      <c r="G316" s="86"/>
      <c r="H316" s="147" t="s">
        <v>225</v>
      </c>
      <c r="I316" s="141"/>
    </row>
    <row r="317" spans="1:22" ht="15.75" x14ac:dyDescent="0.25">
      <c r="A317" s="45"/>
      <c r="B317" s="78">
        <v>379</v>
      </c>
      <c r="C317" s="91" t="s">
        <v>83</v>
      </c>
      <c r="D317" s="86">
        <v>11.34</v>
      </c>
      <c r="E317" s="86">
        <f t="shared" si="24"/>
        <v>11.34</v>
      </c>
      <c r="F317" s="86"/>
      <c r="G317" s="86"/>
      <c r="H317" s="147" t="s">
        <v>225</v>
      </c>
      <c r="I317" s="141"/>
      <c r="V317" s="2"/>
    </row>
    <row r="318" spans="1:22" ht="15.75" x14ac:dyDescent="0.25">
      <c r="A318" s="45"/>
      <c r="B318" s="78">
        <v>380</v>
      </c>
      <c r="C318" s="90" t="s">
        <v>186</v>
      </c>
      <c r="D318" s="86">
        <v>5.88</v>
      </c>
      <c r="E318" s="86">
        <f t="shared" si="24"/>
        <v>5.88</v>
      </c>
      <c r="F318" s="86"/>
      <c r="G318" s="86"/>
      <c r="H318" s="147" t="s">
        <v>225</v>
      </c>
      <c r="I318" s="141"/>
    </row>
    <row r="319" spans="1:22" ht="15.75" x14ac:dyDescent="0.25">
      <c r="A319" s="45"/>
      <c r="B319" s="78" t="s">
        <v>187</v>
      </c>
      <c r="C319" s="90" t="s">
        <v>5</v>
      </c>
      <c r="D319" s="86">
        <v>5.46</v>
      </c>
      <c r="E319" s="86">
        <f t="shared" si="24"/>
        <v>5.46</v>
      </c>
      <c r="F319" s="86"/>
      <c r="G319" s="86"/>
      <c r="H319" s="147" t="s">
        <v>225</v>
      </c>
      <c r="I319" s="141"/>
    </row>
    <row r="320" spans="1:22" ht="15.75" x14ac:dyDescent="0.25">
      <c r="A320" s="45"/>
      <c r="B320" s="78">
        <v>381</v>
      </c>
      <c r="C320" s="91" t="s">
        <v>83</v>
      </c>
      <c r="D320" s="86">
        <v>11.35</v>
      </c>
      <c r="E320" s="86">
        <f t="shared" si="24"/>
        <v>11.35</v>
      </c>
      <c r="F320" s="86"/>
      <c r="G320" s="86"/>
      <c r="H320" s="147" t="s">
        <v>225</v>
      </c>
      <c r="I320" s="141"/>
    </row>
    <row r="321" spans="1:21" ht="15.75" x14ac:dyDescent="0.25">
      <c r="A321" s="45"/>
      <c r="B321" s="78">
        <v>382</v>
      </c>
      <c r="C321" s="91" t="s">
        <v>41</v>
      </c>
      <c r="D321" s="86">
        <v>20.440000000000001</v>
      </c>
      <c r="E321" s="86">
        <f t="shared" si="24"/>
        <v>20.440000000000001</v>
      </c>
      <c r="F321" s="155"/>
      <c r="G321" s="86"/>
      <c r="H321" s="193" t="s">
        <v>225</v>
      </c>
      <c r="I321" s="141"/>
    </row>
    <row r="322" spans="1:21" ht="15.75" x14ac:dyDescent="0.25">
      <c r="A322" s="45"/>
      <c r="B322" s="78" t="s">
        <v>188</v>
      </c>
      <c r="C322" s="90" t="s">
        <v>1</v>
      </c>
      <c r="D322" s="86">
        <v>56.28</v>
      </c>
      <c r="E322" s="86">
        <f t="shared" si="24"/>
        <v>56.28</v>
      </c>
      <c r="F322" s="155"/>
      <c r="G322" s="86"/>
      <c r="H322" s="193" t="s">
        <v>225</v>
      </c>
      <c r="I322" s="141"/>
    </row>
    <row r="323" spans="1:21" ht="15.75" x14ac:dyDescent="0.25">
      <c r="A323" s="45"/>
      <c r="B323" s="78" t="s">
        <v>189</v>
      </c>
      <c r="C323" s="90" t="s">
        <v>1</v>
      </c>
      <c r="D323" s="86">
        <v>69.58</v>
      </c>
      <c r="E323" s="86">
        <f t="shared" si="24"/>
        <v>69.58</v>
      </c>
      <c r="F323" s="155"/>
      <c r="G323" s="86"/>
      <c r="H323" s="194" t="s">
        <v>4</v>
      </c>
      <c r="I323" s="141"/>
    </row>
    <row r="324" spans="1:21" ht="15.75" x14ac:dyDescent="0.25">
      <c r="A324" s="45"/>
      <c r="B324" s="78" t="s">
        <v>190</v>
      </c>
      <c r="C324" s="90" t="s">
        <v>1</v>
      </c>
      <c r="D324" s="86">
        <v>9.7100000000000009</v>
      </c>
      <c r="E324" s="86">
        <f t="shared" si="24"/>
        <v>9.7100000000000009</v>
      </c>
      <c r="F324" s="155"/>
      <c r="G324" s="86"/>
      <c r="H324" s="194" t="s">
        <v>4</v>
      </c>
      <c r="I324" s="141"/>
    </row>
    <row r="325" spans="1:21" ht="15.75" x14ac:dyDescent="0.25">
      <c r="A325" s="45"/>
      <c r="B325" s="78" t="s">
        <v>191</v>
      </c>
      <c r="C325" s="91" t="s">
        <v>1</v>
      </c>
      <c r="D325" s="86">
        <v>13.79</v>
      </c>
      <c r="E325" s="86">
        <f t="shared" si="24"/>
        <v>13.79</v>
      </c>
      <c r="F325" s="86"/>
      <c r="G325" s="86"/>
      <c r="H325" s="193" t="s">
        <v>225</v>
      </c>
      <c r="I325" s="141"/>
    </row>
    <row r="326" spans="1:21" ht="15.75" x14ac:dyDescent="0.25">
      <c r="A326" s="45"/>
      <c r="B326" s="78" t="s">
        <v>192</v>
      </c>
      <c r="C326" s="90" t="s">
        <v>1</v>
      </c>
      <c r="D326" s="86">
        <v>24.36</v>
      </c>
      <c r="E326" s="86">
        <f t="shared" si="24"/>
        <v>24.36</v>
      </c>
      <c r="F326" s="155"/>
      <c r="G326" s="86"/>
      <c r="H326" s="147" t="s">
        <v>225</v>
      </c>
      <c r="I326" s="14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x14ac:dyDescent="0.25">
      <c r="A327" s="45"/>
      <c r="B327" s="78" t="s">
        <v>193</v>
      </c>
      <c r="C327" s="90" t="s">
        <v>1</v>
      </c>
      <c r="D327" s="86">
        <v>18.670000000000002</v>
      </c>
      <c r="E327" s="86">
        <f t="shared" si="24"/>
        <v>18.670000000000002</v>
      </c>
      <c r="F327" s="155"/>
      <c r="G327" s="86"/>
      <c r="H327" s="147" t="s">
        <v>225</v>
      </c>
    </row>
    <row r="328" spans="1:21" ht="15.75" x14ac:dyDescent="0.25">
      <c r="A328" s="45"/>
      <c r="B328" s="78" t="s">
        <v>194</v>
      </c>
      <c r="C328" s="90" t="s">
        <v>1</v>
      </c>
      <c r="D328" s="86">
        <v>91.61</v>
      </c>
      <c r="E328" s="86">
        <f t="shared" si="24"/>
        <v>91.61</v>
      </c>
      <c r="F328" s="155"/>
      <c r="G328" s="86"/>
      <c r="H328" s="147" t="s">
        <v>225</v>
      </c>
    </row>
    <row r="329" spans="1:21" ht="15.75" x14ac:dyDescent="0.25">
      <c r="A329" s="45"/>
      <c r="B329" s="78" t="s">
        <v>195</v>
      </c>
      <c r="C329" s="79" t="s">
        <v>0</v>
      </c>
      <c r="D329" s="84">
        <v>17.57</v>
      </c>
      <c r="E329" s="84"/>
      <c r="F329" s="86">
        <f>D329</f>
        <v>17.57</v>
      </c>
      <c r="G329" s="86"/>
      <c r="H329" s="136" t="s">
        <v>231</v>
      </c>
    </row>
    <row r="330" spans="1:21" ht="15.75" x14ac:dyDescent="0.25">
      <c r="A330" s="45"/>
      <c r="B330" s="78" t="s">
        <v>196</v>
      </c>
      <c r="C330" s="90" t="s">
        <v>0</v>
      </c>
      <c r="D330" s="86">
        <v>7.93</v>
      </c>
      <c r="E330" s="86"/>
      <c r="F330" s="86">
        <f>D330</f>
        <v>7.93</v>
      </c>
      <c r="G330" s="86"/>
      <c r="H330" s="136" t="s">
        <v>231</v>
      </c>
    </row>
    <row r="331" spans="1:21" ht="15.75" x14ac:dyDescent="0.25">
      <c r="A331" s="45"/>
      <c r="B331" s="78" t="s">
        <v>197</v>
      </c>
      <c r="C331" s="90" t="s">
        <v>0</v>
      </c>
      <c r="D331" s="86">
        <v>19.399999999999999</v>
      </c>
      <c r="E331" s="86"/>
      <c r="F331" s="86">
        <f>D331</f>
        <v>19.399999999999999</v>
      </c>
      <c r="G331" s="86"/>
      <c r="H331" s="136" t="s">
        <v>231</v>
      </c>
    </row>
    <row r="332" spans="1:21" ht="15.75" x14ac:dyDescent="0.25">
      <c r="A332" s="45"/>
      <c r="B332" s="78" t="s">
        <v>198</v>
      </c>
      <c r="C332" s="87" t="s">
        <v>0</v>
      </c>
      <c r="D332" s="86">
        <v>4.6100000000000003</v>
      </c>
      <c r="E332" s="86"/>
      <c r="F332" s="86">
        <f>D332</f>
        <v>4.6100000000000003</v>
      </c>
      <c r="G332" s="86"/>
      <c r="H332" s="136" t="s">
        <v>231</v>
      </c>
      <c r="I332" s="141"/>
    </row>
    <row r="333" spans="1:21" ht="16.5" thickBot="1" x14ac:dyDescent="0.3">
      <c r="A333" s="45"/>
      <c r="B333" s="109" t="s">
        <v>199</v>
      </c>
      <c r="C333" s="110" t="s">
        <v>51</v>
      </c>
      <c r="D333" s="89">
        <v>2.4</v>
      </c>
      <c r="E333" s="89"/>
      <c r="F333" s="89">
        <f>D333</f>
        <v>2.4</v>
      </c>
      <c r="G333" s="89"/>
      <c r="H333" s="153" t="s">
        <v>231</v>
      </c>
    </row>
    <row r="334" spans="1:21" ht="13.5" thickBot="1" x14ac:dyDescent="0.25">
      <c r="A334" s="46"/>
      <c r="B334" s="111"/>
      <c r="C334" s="108" t="s">
        <v>45</v>
      </c>
      <c r="D334" s="102">
        <f>SUM(D230:D333)</f>
        <v>1674.36</v>
      </c>
      <c r="E334" s="102">
        <f>SUM(E230:E333)</f>
        <v>1622.4499999999998</v>
      </c>
      <c r="F334" s="102">
        <f>SUM(F230:F333)</f>
        <v>51.91</v>
      </c>
      <c r="G334" s="112">
        <f>SUM(G230:G333)</f>
        <v>0</v>
      </c>
      <c r="H334" s="113"/>
    </row>
    <row r="335" spans="1:21" ht="15.75" x14ac:dyDescent="0.25">
      <c r="A335" s="45"/>
      <c r="B335" s="78">
        <v>400</v>
      </c>
      <c r="C335" s="79" t="s">
        <v>2</v>
      </c>
      <c r="D335" s="88">
        <v>36.75</v>
      </c>
      <c r="E335" s="88">
        <f t="shared" ref="E335:E348" si="25">D335</f>
        <v>36.75</v>
      </c>
      <c r="F335" s="86"/>
      <c r="G335" s="86"/>
      <c r="H335" s="156" t="s">
        <v>225</v>
      </c>
    </row>
    <row r="336" spans="1:21" ht="15.75" x14ac:dyDescent="0.25">
      <c r="A336" s="45"/>
      <c r="B336" s="78" t="s">
        <v>200</v>
      </c>
      <c r="C336" s="87" t="s">
        <v>2</v>
      </c>
      <c r="D336" s="93">
        <v>24.5</v>
      </c>
      <c r="E336" s="93">
        <f>D336</f>
        <v>24.5</v>
      </c>
      <c r="F336" s="86"/>
      <c r="G336" s="86"/>
      <c r="H336" s="136" t="s">
        <v>225</v>
      </c>
    </row>
    <row r="337" spans="1:8" ht="15.75" x14ac:dyDescent="0.25">
      <c r="A337" s="45"/>
      <c r="B337" s="78">
        <v>401</v>
      </c>
      <c r="C337" s="87" t="s">
        <v>2</v>
      </c>
      <c r="D337" s="93">
        <v>24.22</v>
      </c>
      <c r="E337" s="93">
        <f t="shared" si="25"/>
        <v>24.22</v>
      </c>
      <c r="F337" s="86"/>
      <c r="G337" s="86"/>
      <c r="H337" s="136" t="s">
        <v>225</v>
      </c>
    </row>
    <row r="338" spans="1:8" ht="15.75" x14ac:dyDescent="0.25">
      <c r="A338" s="45"/>
      <c r="B338" s="78">
        <v>402</v>
      </c>
      <c r="C338" s="88" t="s">
        <v>2</v>
      </c>
      <c r="D338" s="93">
        <v>24.03</v>
      </c>
      <c r="E338" s="93">
        <f t="shared" si="25"/>
        <v>24.03</v>
      </c>
      <c r="F338" s="86"/>
      <c r="G338" s="86"/>
      <c r="H338" s="136" t="s">
        <v>225</v>
      </c>
    </row>
    <row r="339" spans="1:8" ht="15.75" x14ac:dyDescent="0.25">
      <c r="A339" s="45"/>
      <c r="B339" s="78" t="s">
        <v>201</v>
      </c>
      <c r="C339" s="88" t="s">
        <v>2</v>
      </c>
      <c r="D339" s="93">
        <v>13.41</v>
      </c>
      <c r="E339" s="93">
        <f>D339</f>
        <v>13.41</v>
      </c>
      <c r="F339" s="86"/>
      <c r="G339" s="86"/>
      <c r="H339" s="136" t="s">
        <v>225</v>
      </c>
    </row>
    <row r="340" spans="1:8" ht="15.75" x14ac:dyDescent="0.25">
      <c r="A340" s="45"/>
      <c r="B340" s="78">
        <v>403</v>
      </c>
      <c r="C340" s="88" t="s">
        <v>2</v>
      </c>
      <c r="D340" s="93">
        <v>23.39</v>
      </c>
      <c r="E340" s="93">
        <f t="shared" si="25"/>
        <v>23.39</v>
      </c>
      <c r="F340" s="86"/>
      <c r="G340" s="86"/>
      <c r="H340" s="136" t="s">
        <v>225</v>
      </c>
    </row>
    <row r="341" spans="1:8" ht="15.75" x14ac:dyDescent="0.25">
      <c r="A341" s="45"/>
      <c r="B341" s="78" t="s">
        <v>202</v>
      </c>
      <c r="C341" s="87" t="s">
        <v>48</v>
      </c>
      <c r="D341" s="93">
        <v>7.38</v>
      </c>
      <c r="E341" s="93">
        <f>D341</f>
        <v>7.38</v>
      </c>
      <c r="F341" s="86"/>
      <c r="G341" s="86"/>
      <c r="H341" s="136" t="s">
        <v>225</v>
      </c>
    </row>
    <row r="342" spans="1:8" ht="15.75" x14ac:dyDescent="0.25">
      <c r="A342" s="45"/>
      <c r="B342" s="78">
        <v>404</v>
      </c>
      <c r="C342" s="88" t="s">
        <v>2</v>
      </c>
      <c r="D342" s="93">
        <v>23.17</v>
      </c>
      <c r="E342" s="93">
        <f t="shared" si="25"/>
        <v>23.17</v>
      </c>
      <c r="F342" s="86"/>
      <c r="G342" s="86"/>
      <c r="H342" s="136" t="s">
        <v>225</v>
      </c>
    </row>
    <row r="343" spans="1:8" ht="15.75" x14ac:dyDescent="0.25">
      <c r="A343" s="45"/>
      <c r="B343" s="78">
        <v>405</v>
      </c>
      <c r="C343" s="88" t="s">
        <v>2</v>
      </c>
      <c r="D343" s="93">
        <v>23.84</v>
      </c>
      <c r="E343" s="93">
        <f t="shared" si="25"/>
        <v>23.84</v>
      </c>
      <c r="F343" s="86"/>
      <c r="G343" s="86"/>
      <c r="H343" s="136" t="s">
        <v>225</v>
      </c>
    </row>
    <row r="344" spans="1:8" ht="15.75" x14ac:dyDescent="0.25">
      <c r="A344" s="45"/>
      <c r="B344" s="78">
        <v>406</v>
      </c>
      <c r="C344" s="88" t="s">
        <v>2</v>
      </c>
      <c r="D344" s="93">
        <v>22.89</v>
      </c>
      <c r="E344" s="93">
        <f t="shared" si="25"/>
        <v>22.89</v>
      </c>
      <c r="F344" s="86"/>
      <c r="G344" s="86"/>
      <c r="H344" s="136" t="s">
        <v>225</v>
      </c>
    </row>
    <row r="345" spans="1:8" ht="15.75" x14ac:dyDescent="0.25">
      <c r="A345" s="45"/>
      <c r="B345" s="78">
        <v>407</v>
      </c>
      <c r="C345" s="88" t="s">
        <v>2</v>
      </c>
      <c r="D345" s="93">
        <v>11.74</v>
      </c>
      <c r="E345" s="93">
        <f t="shared" si="25"/>
        <v>11.74</v>
      </c>
      <c r="F345" s="86"/>
      <c r="G345" s="86"/>
      <c r="H345" s="136" t="s">
        <v>225</v>
      </c>
    </row>
    <row r="346" spans="1:8" ht="15.75" x14ac:dyDescent="0.25">
      <c r="A346" s="45"/>
      <c r="B346" s="78">
        <v>408</v>
      </c>
      <c r="C346" s="88" t="s">
        <v>2</v>
      </c>
      <c r="D346" s="93">
        <v>22.44</v>
      </c>
      <c r="E346" s="93">
        <f t="shared" si="25"/>
        <v>22.44</v>
      </c>
      <c r="F346" s="86"/>
      <c r="G346" s="86"/>
      <c r="H346" s="136" t="s">
        <v>225</v>
      </c>
    </row>
    <row r="347" spans="1:8" ht="15.75" x14ac:dyDescent="0.25">
      <c r="A347" s="45"/>
      <c r="B347" s="78" t="s">
        <v>203</v>
      </c>
      <c r="C347" s="88" t="s">
        <v>2</v>
      </c>
      <c r="D347" s="93">
        <v>13.83</v>
      </c>
      <c r="E347" s="93">
        <f>D347</f>
        <v>13.83</v>
      </c>
      <c r="F347" s="86"/>
      <c r="G347" s="86"/>
      <c r="H347" s="136" t="s">
        <v>225</v>
      </c>
    </row>
    <row r="348" spans="1:8" ht="15.75" x14ac:dyDescent="0.25">
      <c r="A348" s="45"/>
      <c r="B348" s="78">
        <v>409</v>
      </c>
      <c r="C348" s="87" t="s">
        <v>2</v>
      </c>
      <c r="D348" s="93">
        <v>11.53</v>
      </c>
      <c r="E348" s="93">
        <f t="shared" si="25"/>
        <v>11.53</v>
      </c>
      <c r="F348" s="86"/>
      <c r="G348" s="86"/>
      <c r="H348" s="136" t="s">
        <v>225</v>
      </c>
    </row>
    <row r="349" spans="1:8" ht="15.75" x14ac:dyDescent="0.25">
      <c r="A349" s="45"/>
      <c r="B349" s="78">
        <v>410</v>
      </c>
      <c r="C349" s="87" t="s">
        <v>173</v>
      </c>
      <c r="D349" s="93">
        <v>2.52</v>
      </c>
      <c r="E349" s="86">
        <f t="shared" ref="E349:E354" si="26">D349</f>
        <v>2.52</v>
      </c>
      <c r="F349" s="86"/>
      <c r="G349" s="86"/>
      <c r="H349" s="136" t="s">
        <v>225</v>
      </c>
    </row>
    <row r="350" spans="1:8" ht="15.75" x14ac:dyDescent="0.25">
      <c r="A350" s="45"/>
      <c r="B350" s="78">
        <v>411</v>
      </c>
      <c r="C350" s="88" t="s">
        <v>5</v>
      </c>
      <c r="D350" s="93">
        <v>1.56</v>
      </c>
      <c r="E350" s="86">
        <f t="shared" si="26"/>
        <v>1.56</v>
      </c>
      <c r="F350" s="86"/>
      <c r="G350" s="86"/>
      <c r="H350" s="136" t="s">
        <v>225</v>
      </c>
    </row>
    <row r="351" spans="1:8" ht="15.75" x14ac:dyDescent="0.25">
      <c r="A351" s="45"/>
      <c r="B351" s="78">
        <v>412</v>
      </c>
      <c r="C351" s="87" t="s">
        <v>5</v>
      </c>
      <c r="D351" s="93">
        <v>3.65</v>
      </c>
      <c r="E351" s="86">
        <f t="shared" si="26"/>
        <v>3.65</v>
      </c>
      <c r="F351" s="86"/>
      <c r="G351" s="86"/>
      <c r="H351" s="136" t="s">
        <v>225</v>
      </c>
    </row>
    <row r="352" spans="1:8" ht="15.75" x14ac:dyDescent="0.25">
      <c r="A352" s="45"/>
      <c r="B352" s="78">
        <v>414</v>
      </c>
      <c r="C352" s="87" t="s">
        <v>204</v>
      </c>
      <c r="D352" s="93">
        <v>13.39</v>
      </c>
      <c r="E352" s="93">
        <f t="shared" si="26"/>
        <v>13.39</v>
      </c>
      <c r="F352" s="86"/>
      <c r="G352" s="86"/>
      <c r="H352" s="136" t="s">
        <v>225</v>
      </c>
    </row>
    <row r="353" spans="1:9" ht="15.75" x14ac:dyDescent="0.25">
      <c r="A353" s="45"/>
      <c r="B353" s="78">
        <v>415</v>
      </c>
      <c r="C353" s="87" t="s">
        <v>41</v>
      </c>
      <c r="D353" s="93">
        <v>20.89</v>
      </c>
      <c r="E353" s="86">
        <f t="shared" si="26"/>
        <v>20.89</v>
      </c>
      <c r="F353" s="96"/>
      <c r="G353" s="86"/>
      <c r="H353" s="151" t="s">
        <v>4</v>
      </c>
      <c r="I353" s="141"/>
    </row>
    <row r="354" spans="1:9" ht="15.75" x14ac:dyDescent="0.25">
      <c r="A354" s="45"/>
      <c r="B354" s="78" t="s">
        <v>205</v>
      </c>
      <c r="C354" s="87" t="s">
        <v>1</v>
      </c>
      <c r="D354" s="93">
        <v>57.01</v>
      </c>
      <c r="E354" s="86">
        <f t="shared" si="26"/>
        <v>57.01</v>
      </c>
      <c r="F354" s="155"/>
      <c r="G354" s="86"/>
      <c r="H354" s="151" t="s">
        <v>4</v>
      </c>
      <c r="I354" s="141"/>
    </row>
    <row r="355" spans="1:9" ht="15.75" x14ac:dyDescent="0.25">
      <c r="A355" s="45"/>
      <c r="B355" s="78" t="s">
        <v>206</v>
      </c>
      <c r="C355" s="87" t="s">
        <v>0</v>
      </c>
      <c r="D355" s="93">
        <v>17.559999999999999</v>
      </c>
      <c r="E355" s="93"/>
      <c r="F355" s="86">
        <f>D355</f>
        <v>17.559999999999999</v>
      </c>
      <c r="G355" s="86"/>
      <c r="H355" s="136" t="s">
        <v>231</v>
      </c>
    </row>
    <row r="356" spans="1:9" ht="15.75" x14ac:dyDescent="0.25">
      <c r="A356" s="45"/>
      <c r="B356" s="78" t="s">
        <v>207</v>
      </c>
      <c r="C356" s="87" t="s">
        <v>0</v>
      </c>
      <c r="D356" s="93">
        <v>19.23</v>
      </c>
      <c r="E356" s="93"/>
      <c r="F356" s="86">
        <f>D356</f>
        <v>19.23</v>
      </c>
      <c r="G356" s="86"/>
      <c r="H356" s="136" t="s">
        <v>231</v>
      </c>
    </row>
    <row r="357" spans="1:9" ht="16.5" thickBot="1" x14ac:dyDescent="0.3">
      <c r="A357" s="45"/>
      <c r="B357" s="109" t="s">
        <v>208</v>
      </c>
      <c r="C357" s="110" t="s">
        <v>51</v>
      </c>
      <c r="D357" s="94">
        <v>2.4</v>
      </c>
      <c r="E357" s="94"/>
      <c r="F357" s="89">
        <f>D357</f>
        <v>2.4</v>
      </c>
      <c r="G357" s="89"/>
      <c r="H357" s="153" t="s">
        <v>231</v>
      </c>
    </row>
    <row r="358" spans="1:9" s="2" customFormat="1" ht="13.5" thickBot="1" x14ac:dyDescent="0.25">
      <c r="A358" s="46"/>
      <c r="B358" s="111"/>
      <c r="C358" s="108" t="s">
        <v>46</v>
      </c>
      <c r="D358" s="102">
        <f>SUM(D335:D357)</f>
        <v>421.32999999999993</v>
      </c>
      <c r="E358" s="102">
        <f>SUM(E335:E357)</f>
        <v>382.13999999999993</v>
      </c>
      <c r="F358" s="102">
        <f>SUM(F335:F357)</f>
        <v>39.19</v>
      </c>
      <c r="G358" s="102">
        <f>SUM(G335:G357)</f>
        <v>0</v>
      </c>
      <c r="H358" s="113"/>
    </row>
    <row r="359" spans="1:9" s="2" customFormat="1" ht="15.75" x14ac:dyDescent="0.25">
      <c r="A359" s="45"/>
      <c r="B359" s="78">
        <v>501</v>
      </c>
      <c r="C359" s="87" t="s">
        <v>83</v>
      </c>
      <c r="D359" s="86">
        <v>13.51</v>
      </c>
      <c r="E359" s="86">
        <f>D359</f>
        <v>13.51</v>
      </c>
      <c r="F359" s="86"/>
      <c r="G359" s="86"/>
      <c r="H359" s="156" t="s">
        <v>225</v>
      </c>
    </row>
    <row r="360" spans="1:9" s="2" customFormat="1" ht="15.75" x14ac:dyDescent="0.25">
      <c r="A360" s="45"/>
      <c r="B360" s="78">
        <v>502</v>
      </c>
      <c r="C360" s="87" t="s">
        <v>83</v>
      </c>
      <c r="D360" s="86">
        <v>23.03</v>
      </c>
      <c r="E360" s="86">
        <f>D360</f>
        <v>23.03</v>
      </c>
      <c r="F360" s="86"/>
      <c r="G360" s="86"/>
      <c r="H360" s="136" t="s">
        <v>225</v>
      </c>
    </row>
    <row r="361" spans="1:9" s="2" customFormat="1" ht="15.75" x14ac:dyDescent="0.25">
      <c r="A361" s="45"/>
      <c r="B361" s="78">
        <v>503</v>
      </c>
      <c r="C361" s="87" t="s">
        <v>39</v>
      </c>
      <c r="D361" s="86">
        <v>6.17</v>
      </c>
      <c r="E361" s="86">
        <f>D361</f>
        <v>6.17</v>
      </c>
      <c r="F361" s="86"/>
      <c r="G361" s="86"/>
      <c r="H361" s="136" t="s">
        <v>225</v>
      </c>
    </row>
    <row r="362" spans="1:9" s="2" customFormat="1" ht="15.75" x14ac:dyDescent="0.25">
      <c r="A362" s="45"/>
      <c r="B362" s="78" t="s">
        <v>209</v>
      </c>
      <c r="C362" s="87" t="s">
        <v>210</v>
      </c>
      <c r="D362" s="86">
        <v>5.93</v>
      </c>
      <c r="E362" s="86">
        <v>5.93</v>
      </c>
      <c r="F362" s="86"/>
      <c r="G362" s="86"/>
      <c r="H362" s="136" t="s">
        <v>227</v>
      </c>
      <c r="I362" s="165"/>
    </row>
    <row r="363" spans="1:9" s="2" customFormat="1" ht="15.75" x14ac:dyDescent="0.25">
      <c r="A363" s="45"/>
      <c r="B363" s="78" t="s">
        <v>211</v>
      </c>
      <c r="C363" s="87" t="s">
        <v>141</v>
      </c>
      <c r="D363" s="86">
        <v>24.84</v>
      </c>
      <c r="E363" s="86">
        <f t="shared" ref="E363:E383" si="27">D363</f>
        <v>24.84</v>
      </c>
      <c r="F363" s="86"/>
      <c r="G363" s="86"/>
      <c r="H363" s="136" t="s">
        <v>225</v>
      </c>
    </row>
    <row r="364" spans="1:9" s="2" customFormat="1" ht="15.75" x14ac:dyDescent="0.25">
      <c r="A364" s="47"/>
      <c r="B364" s="78">
        <v>504</v>
      </c>
      <c r="C364" s="88" t="s">
        <v>83</v>
      </c>
      <c r="D364" s="86">
        <v>12.69</v>
      </c>
      <c r="E364" s="86">
        <f t="shared" si="27"/>
        <v>12.69</v>
      </c>
      <c r="F364" s="86"/>
      <c r="G364" s="86"/>
      <c r="H364" s="136" t="s">
        <v>225</v>
      </c>
    </row>
    <row r="365" spans="1:9" s="2" customFormat="1" ht="15.75" x14ac:dyDescent="0.25">
      <c r="A365" s="47"/>
      <c r="B365" s="78">
        <v>505</v>
      </c>
      <c r="C365" s="87" t="s">
        <v>83</v>
      </c>
      <c r="D365" s="86">
        <v>12.54</v>
      </c>
      <c r="E365" s="86">
        <f t="shared" si="27"/>
        <v>12.54</v>
      </c>
      <c r="F365" s="86"/>
      <c r="G365" s="86"/>
      <c r="H365" s="136" t="s">
        <v>225</v>
      </c>
    </row>
    <row r="366" spans="1:9" s="2" customFormat="1" ht="15.75" x14ac:dyDescent="0.25">
      <c r="A366" s="47"/>
      <c r="B366" s="78">
        <v>506</v>
      </c>
      <c r="C366" s="87" t="s">
        <v>83</v>
      </c>
      <c r="D366" s="86">
        <v>12.38</v>
      </c>
      <c r="E366" s="86">
        <f t="shared" si="27"/>
        <v>12.38</v>
      </c>
      <c r="F366" s="86"/>
      <c r="G366" s="86"/>
      <c r="H366" s="136" t="s">
        <v>225</v>
      </c>
    </row>
    <row r="367" spans="1:9" s="2" customFormat="1" ht="15.75" x14ac:dyDescent="0.25">
      <c r="A367" s="47"/>
      <c r="B367" s="78">
        <v>507</v>
      </c>
      <c r="C367" s="87" t="s">
        <v>52</v>
      </c>
      <c r="D367" s="86">
        <v>12.4</v>
      </c>
      <c r="E367" s="86">
        <f>D367</f>
        <v>12.4</v>
      </c>
      <c r="F367" s="86"/>
      <c r="G367" s="86"/>
      <c r="H367" s="136" t="s">
        <v>225</v>
      </c>
    </row>
    <row r="368" spans="1:9" s="2" customFormat="1" ht="15.75" x14ac:dyDescent="0.25">
      <c r="A368" s="47"/>
      <c r="B368" s="78" t="s">
        <v>212</v>
      </c>
      <c r="C368" s="88" t="s">
        <v>83</v>
      </c>
      <c r="D368" s="86">
        <v>12.29</v>
      </c>
      <c r="E368" s="86">
        <f>D368</f>
        <v>12.29</v>
      </c>
      <c r="F368" s="86"/>
      <c r="G368" s="86"/>
      <c r="H368" s="136" t="s">
        <v>225</v>
      </c>
    </row>
    <row r="369" spans="1:9" s="2" customFormat="1" ht="15.75" x14ac:dyDescent="0.25">
      <c r="A369" s="47"/>
      <c r="B369" s="78">
        <v>508</v>
      </c>
      <c r="C369" s="87" t="s">
        <v>141</v>
      </c>
      <c r="D369" s="86">
        <v>12.31</v>
      </c>
      <c r="E369" s="86">
        <f t="shared" si="27"/>
        <v>12.31</v>
      </c>
      <c r="F369" s="86"/>
      <c r="G369" s="86"/>
      <c r="H369" s="136" t="s">
        <v>225</v>
      </c>
    </row>
    <row r="370" spans="1:9" s="2" customFormat="1" ht="15.75" x14ac:dyDescent="0.25">
      <c r="A370" s="47"/>
      <c r="B370" s="78" t="s">
        <v>213</v>
      </c>
      <c r="C370" s="87" t="s">
        <v>173</v>
      </c>
      <c r="D370" s="86">
        <v>4.24</v>
      </c>
      <c r="E370" s="86">
        <f>D370</f>
        <v>4.24</v>
      </c>
      <c r="F370" s="86"/>
      <c r="G370" s="86"/>
      <c r="H370" s="136" t="s">
        <v>225</v>
      </c>
    </row>
    <row r="371" spans="1:9" s="2" customFormat="1" ht="15.75" x14ac:dyDescent="0.25">
      <c r="A371" s="47"/>
      <c r="B371" s="78" t="s">
        <v>214</v>
      </c>
      <c r="C371" s="87" t="s">
        <v>5</v>
      </c>
      <c r="D371" s="86">
        <v>4.29</v>
      </c>
      <c r="E371" s="86">
        <f>D371</f>
        <v>4.29</v>
      </c>
      <c r="F371" s="86"/>
      <c r="G371" s="86"/>
      <c r="H371" s="136" t="s">
        <v>225</v>
      </c>
    </row>
    <row r="372" spans="1:9" s="2" customFormat="1" ht="15.75" x14ac:dyDescent="0.25">
      <c r="A372" s="47"/>
      <c r="B372" s="78">
        <v>509</v>
      </c>
      <c r="C372" s="88" t="s">
        <v>83</v>
      </c>
      <c r="D372" s="86">
        <v>12.25</v>
      </c>
      <c r="E372" s="86">
        <f t="shared" si="27"/>
        <v>12.25</v>
      </c>
      <c r="F372" s="86"/>
      <c r="G372" s="86"/>
      <c r="H372" s="136" t="s">
        <v>225</v>
      </c>
    </row>
    <row r="373" spans="1:9" s="2" customFormat="1" ht="15.75" x14ac:dyDescent="0.25">
      <c r="A373" s="47"/>
      <c r="B373" s="78">
        <v>510</v>
      </c>
      <c r="C373" s="88" t="s">
        <v>83</v>
      </c>
      <c r="D373" s="86">
        <v>12.43</v>
      </c>
      <c r="E373" s="86">
        <f t="shared" si="27"/>
        <v>12.43</v>
      </c>
      <c r="F373" s="86"/>
      <c r="G373" s="86"/>
      <c r="H373" s="136" t="s">
        <v>225</v>
      </c>
    </row>
    <row r="374" spans="1:9" s="2" customFormat="1" ht="15.75" x14ac:dyDescent="0.25">
      <c r="A374" s="47"/>
      <c r="B374" s="78">
        <v>511</v>
      </c>
      <c r="C374" s="87" t="s">
        <v>83</v>
      </c>
      <c r="D374" s="86">
        <v>12.18</v>
      </c>
      <c r="E374" s="86">
        <f t="shared" si="27"/>
        <v>12.18</v>
      </c>
      <c r="F374" s="86"/>
      <c r="G374" s="86"/>
      <c r="H374" s="136" t="s">
        <v>225</v>
      </c>
    </row>
    <row r="375" spans="1:9" s="2" customFormat="1" ht="15.75" x14ac:dyDescent="0.25">
      <c r="A375" s="47"/>
      <c r="B375" s="78">
        <v>512</v>
      </c>
      <c r="C375" s="87" t="s">
        <v>83</v>
      </c>
      <c r="D375" s="86">
        <v>12.55</v>
      </c>
      <c r="E375" s="86">
        <f t="shared" si="27"/>
        <v>12.55</v>
      </c>
      <c r="F375" s="86"/>
      <c r="G375" s="86"/>
      <c r="H375" s="136" t="s">
        <v>225</v>
      </c>
    </row>
    <row r="376" spans="1:9" s="2" customFormat="1" ht="15.75" x14ac:dyDescent="0.25">
      <c r="A376" s="47"/>
      <c r="B376" s="78">
        <v>513</v>
      </c>
      <c r="C376" s="87" t="s">
        <v>83</v>
      </c>
      <c r="D376" s="86">
        <v>12.39</v>
      </c>
      <c r="E376" s="86">
        <f t="shared" si="27"/>
        <v>12.39</v>
      </c>
      <c r="F376" s="86"/>
      <c r="G376" s="86"/>
      <c r="H376" s="136" t="s">
        <v>225</v>
      </c>
    </row>
    <row r="377" spans="1:9" s="2" customFormat="1" ht="15.75" x14ac:dyDescent="0.25">
      <c r="A377" s="47"/>
      <c r="B377" s="78">
        <v>514</v>
      </c>
      <c r="C377" s="87" t="s">
        <v>83</v>
      </c>
      <c r="D377" s="86">
        <v>12.37</v>
      </c>
      <c r="E377" s="86">
        <f t="shared" si="27"/>
        <v>12.37</v>
      </c>
      <c r="F377" s="86"/>
      <c r="G377" s="86"/>
      <c r="H377" s="136" t="s">
        <v>225</v>
      </c>
    </row>
    <row r="378" spans="1:9" s="2" customFormat="1" ht="15.75" x14ac:dyDescent="0.25">
      <c r="A378" s="47"/>
      <c r="B378" s="78">
        <v>515</v>
      </c>
      <c r="C378" s="87" t="s">
        <v>83</v>
      </c>
      <c r="D378" s="86">
        <v>11.78</v>
      </c>
      <c r="E378" s="86">
        <f t="shared" si="27"/>
        <v>11.78</v>
      </c>
      <c r="F378" s="86"/>
      <c r="G378" s="86"/>
      <c r="H378" s="136" t="s">
        <v>225</v>
      </c>
    </row>
    <row r="379" spans="1:9" s="2" customFormat="1" ht="15.75" x14ac:dyDescent="0.25">
      <c r="A379" s="47"/>
      <c r="B379" s="78">
        <v>516</v>
      </c>
      <c r="C379" s="87" t="s">
        <v>83</v>
      </c>
      <c r="D379" s="86">
        <v>12.47</v>
      </c>
      <c r="E379" s="86">
        <f t="shared" si="27"/>
        <v>12.47</v>
      </c>
      <c r="F379" s="86"/>
      <c r="G379" s="86"/>
      <c r="H379" s="136" t="s">
        <v>225</v>
      </c>
    </row>
    <row r="380" spans="1:9" s="2" customFormat="1" ht="15.75" x14ac:dyDescent="0.25">
      <c r="A380" s="47"/>
      <c r="B380" s="78">
        <v>517</v>
      </c>
      <c r="C380" s="87" t="s">
        <v>83</v>
      </c>
      <c r="D380" s="86">
        <v>12.31</v>
      </c>
      <c r="E380" s="86">
        <f t="shared" si="27"/>
        <v>12.31</v>
      </c>
      <c r="F380" s="86"/>
      <c r="G380" s="86"/>
      <c r="H380" s="136" t="s">
        <v>225</v>
      </c>
    </row>
    <row r="381" spans="1:9" s="2" customFormat="1" ht="15.75" x14ac:dyDescent="0.25">
      <c r="A381" s="47"/>
      <c r="B381" s="78">
        <v>518</v>
      </c>
      <c r="C381" s="95" t="s">
        <v>83</v>
      </c>
      <c r="D381" s="86">
        <v>12.37</v>
      </c>
      <c r="E381" s="86">
        <f t="shared" si="27"/>
        <v>12.37</v>
      </c>
      <c r="F381" s="86"/>
      <c r="G381" s="86"/>
      <c r="H381" s="136" t="s">
        <v>225</v>
      </c>
    </row>
    <row r="382" spans="1:9" s="2" customFormat="1" ht="15.75" x14ac:dyDescent="0.25">
      <c r="A382" s="47"/>
      <c r="B382" s="78">
        <v>519</v>
      </c>
      <c r="C382" s="87" t="s">
        <v>83</v>
      </c>
      <c r="D382" s="86">
        <v>12.33</v>
      </c>
      <c r="E382" s="86">
        <f t="shared" si="27"/>
        <v>12.33</v>
      </c>
      <c r="F382" s="86"/>
      <c r="G382" s="86"/>
      <c r="H382" s="136" t="s">
        <v>225</v>
      </c>
    </row>
    <row r="383" spans="1:9" s="2" customFormat="1" ht="15.75" x14ac:dyDescent="0.25">
      <c r="A383" s="47"/>
      <c r="B383" s="78">
        <v>520</v>
      </c>
      <c r="C383" s="87" t="s">
        <v>83</v>
      </c>
      <c r="D383" s="86">
        <v>12.54</v>
      </c>
      <c r="E383" s="86">
        <f t="shared" si="27"/>
        <v>12.54</v>
      </c>
      <c r="F383" s="86"/>
      <c r="G383" s="86"/>
      <c r="H383" s="136" t="s">
        <v>225</v>
      </c>
    </row>
    <row r="384" spans="1:9" s="2" customFormat="1" ht="15.75" x14ac:dyDescent="0.25">
      <c r="A384" s="47"/>
      <c r="B384" s="78">
        <v>521</v>
      </c>
      <c r="C384" s="87" t="s">
        <v>215</v>
      </c>
      <c r="D384" s="86">
        <v>5.36</v>
      </c>
      <c r="E384" s="86"/>
      <c r="F384" s="86"/>
      <c r="G384" s="86">
        <f>D384</f>
        <v>5.36</v>
      </c>
      <c r="H384" s="136" t="s">
        <v>231</v>
      </c>
      <c r="I384" s="157"/>
    </row>
    <row r="385" spans="1:9" s="2" customFormat="1" ht="15.75" x14ac:dyDescent="0.25">
      <c r="A385" s="47"/>
      <c r="B385" s="78" t="s">
        <v>216</v>
      </c>
      <c r="C385" s="88" t="s">
        <v>40</v>
      </c>
      <c r="D385" s="86">
        <v>1.32</v>
      </c>
      <c r="E385" s="86"/>
      <c r="F385" s="86"/>
      <c r="G385" s="86">
        <f t="shared" ref="G385:G386" si="28">D385</f>
        <v>1.32</v>
      </c>
      <c r="H385" s="136" t="s">
        <v>231</v>
      </c>
      <c r="I385" s="157"/>
    </row>
    <row r="386" spans="1:9" s="2" customFormat="1" ht="15.75" x14ac:dyDescent="0.25">
      <c r="A386" s="47"/>
      <c r="B386" s="78" t="s">
        <v>217</v>
      </c>
      <c r="C386" s="88" t="s">
        <v>40</v>
      </c>
      <c r="D386" s="86">
        <v>1.32</v>
      </c>
      <c r="E386" s="86"/>
      <c r="F386" s="86"/>
      <c r="G386" s="86">
        <f t="shared" si="28"/>
        <v>1.32</v>
      </c>
      <c r="H386" s="137" t="s">
        <v>231</v>
      </c>
      <c r="I386" s="157"/>
    </row>
    <row r="387" spans="1:9" s="2" customFormat="1" ht="15.75" x14ac:dyDescent="0.25">
      <c r="A387" s="47"/>
      <c r="B387" s="78">
        <v>522</v>
      </c>
      <c r="C387" s="88" t="s">
        <v>41</v>
      </c>
      <c r="D387" s="86">
        <v>19.84</v>
      </c>
      <c r="E387" s="86">
        <f>D387</f>
        <v>19.84</v>
      </c>
      <c r="F387" s="155"/>
      <c r="G387" s="86"/>
      <c r="H387" s="151" t="s">
        <v>4</v>
      </c>
      <c r="I387" s="141"/>
    </row>
    <row r="388" spans="1:9" s="2" customFormat="1" ht="15.75" x14ac:dyDescent="0.25">
      <c r="A388" s="47"/>
      <c r="B388" s="78" t="s">
        <v>218</v>
      </c>
      <c r="C388" s="87" t="s">
        <v>1</v>
      </c>
      <c r="D388" s="86">
        <v>55.61</v>
      </c>
      <c r="E388" s="86">
        <f>D388</f>
        <v>55.61</v>
      </c>
      <c r="F388" s="155"/>
      <c r="G388" s="86"/>
      <c r="H388" s="151" t="s">
        <v>4</v>
      </c>
      <c r="I388" s="141"/>
    </row>
    <row r="389" spans="1:9" s="2" customFormat="1" ht="15.75" x14ac:dyDescent="0.25">
      <c r="A389" s="47"/>
      <c r="B389" s="78" t="s">
        <v>219</v>
      </c>
      <c r="C389" s="79" t="s">
        <v>0</v>
      </c>
      <c r="D389" s="84">
        <v>18.68</v>
      </c>
      <c r="E389" s="84"/>
      <c r="F389" s="86">
        <f>D389</f>
        <v>18.68</v>
      </c>
      <c r="G389" s="86"/>
      <c r="H389" s="136" t="s">
        <v>231</v>
      </c>
    </row>
    <row r="390" spans="1:9" s="2" customFormat="1" ht="15.75" x14ac:dyDescent="0.25">
      <c r="A390" s="47"/>
      <c r="B390" s="78" t="s">
        <v>220</v>
      </c>
      <c r="C390" s="88" t="s">
        <v>0</v>
      </c>
      <c r="D390" s="86">
        <v>19.97</v>
      </c>
      <c r="E390" s="86"/>
      <c r="F390" s="86">
        <f>D390</f>
        <v>19.97</v>
      </c>
      <c r="G390" s="86"/>
      <c r="H390" s="136" t="s">
        <v>231</v>
      </c>
    </row>
    <row r="391" spans="1:9" s="2" customFormat="1" ht="16.5" thickBot="1" x14ac:dyDescent="0.3">
      <c r="A391" s="47"/>
      <c r="B391" s="105" t="s">
        <v>221</v>
      </c>
      <c r="C391" s="115" t="s">
        <v>51</v>
      </c>
      <c r="D391" s="89">
        <v>2.4</v>
      </c>
      <c r="E391" s="89"/>
      <c r="F391" s="89">
        <f>D391</f>
        <v>2.4</v>
      </c>
      <c r="G391" s="89"/>
      <c r="H391" s="153" t="s">
        <v>231</v>
      </c>
    </row>
    <row r="392" spans="1:9" s="2" customFormat="1" ht="13.5" thickBot="1" x14ac:dyDescent="0.25">
      <c r="A392" s="46"/>
      <c r="B392" s="116"/>
      <c r="C392" s="108" t="s">
        <v>222</v>
      </c>
      <c r="D392" s="102">
        <f>SUM(D359:D391)</f>
        <v>429.09000000000003</v>
      </c>
      <c r="E392" s="102">
        <f>SUM(E359:E391)</f>
        <v>380.04</v>
      </c>
      <c r="F392" s="102">
        <f>SUM(F359:F391)</f>
        <v>41.05</v>
      </c>
      <c r="G392" s="117">
        <f>SUM(G359:G391)</f>
        <v>8</v>
      </c>
      <c r="H392" s="118"/>
    </row>
    <row r="393" spans="1:9" s="2" customFormat="1" ht="13.5" thickBot="1" x14ac:dyDescent="0.25">
      <c r="A393" s="114"/>
      <c r="B393" s="119"/>
      <c r="C393" s="120" t="s">
        <v>3</v>
      </c>
      <c r="D393" s="121">
        <f>D392+D358+D334+D229+D97</f>
        <v>6398.51</v>
      </c>
      <c r="E393" s="121">
        <f>E392+E358+E334+E229+E97</f>
        <v>6069.6699999999992</v>
      </c>
      <c r="F393" s="121">
        <f>F392+F358+F334+F229+F97</f>
        <v>282.99</v>
      </c>
      <c r="G393" s="121">
        <f>G392+G358+G334+G229+G97</f>
        <v>45.85</v>
      </c>
      <c r="H393" s="122"/>
    </row>
    <row r="394" spans="1:9" s="2" customFormat="1" x14ac:dyDescent="0.2">
      <c r="A394" s="49"/>
      <c r="B394" s="49"/>
      <c r="D394" s="49"/>
      <c r="E394" s="49"/>
      <c r="F394" s="49"/>
      <c r="G394" s="49"/>
    </row>
    <row r="395" spans="1:9" s="2" customFormat="1" x14ac:dyDescent="0.2">
      <c r="A395" s="49"/>
      <c r="B395" s="49"/>
      <c r="D395" s="49"/>
      <c r="E395" s="49"/>
      <c r="F395" s="49"/>
      <c r="G395" s="49"/>
    </row>
    <row r="396" spans="1:9" s="2" customFormat="1" x14ac:dyDescent="0.2">
      <c r="A396" s="49"/>
      <c r="B396" s="49"/>
      <c r="D396" s="49"/>
      <c r="E396" s="49"/>
      <c r="F396" s="49"/>
      <c r="G396" s="49"/>
    </row>
    <row r="397" spans="1:9" s="2" customFormat="1" x14ac:dyDescent="0.2">
      <c r="A397" s="49"/>
      <c r="B397" s="49"/>
      <c r="D397" s="49"/>
      <c r="E397" s="49"/>
      <c r="F397" s="49"/>
      <c r="G397" s="49"/>
    </row>
    <row r="398" spans="1:9" s="2" customFormat="1" x14ac:dyDescent="0.2">
      <c r="A398" s="49"/>
      <c r="B398" s="49"/>
      <c r="D398" s="49"/>
      <c r="E398" s="49"/>
      <c r="F398" s="49"/>
      <c r="G398" s="49"/>
    </row>
    <row r="399" spans="1:9" s="2" customFormat="1" x14ac:dyDescent="0.2">
      <c r="A399" s="49"/>
      <c r="B399" s="49"/>
      <c r="D399" s="49"/>
      <c r="E399" s="49"/>
      <c r="F399" s="49"/>
      <c r="G399" s="49"/>
    </row>
    <row r="400" spans="1:9" s="2" customFormat="1" x14ac:dyDescent="0.2">
      <c r="A400" s="49"/>
      <c r="B400" s="49"/>
      <c r="D400" s="49"/>
      <c r="E400" s="49"/>
      <c r="F400" s="49"/>
      <c r="G400" s="49"/>
    </row>
    <row r="401" spans="1:7" s="2" customFormat="1" x14ac:dyDescent="0.2">
      <c r="A401" s="49"/>
      <c r="B401" s="49"/>
      <c r="D401" s="49"/>
      <c r="E401" s="49"/>
      <c r="F401" s="49"/>
      <c r="G401" s="49"/>
    </row>
    <row r="402" spans="1:7" s="2" customFormat="1" x14ac:dyDescent="0.2">
      <c r="A402" s="49"/>
      <c r="B402" s="49"/>
      <c r="D402" s="49"/>
      <c r="E402" s="49"/>
      <c r="F402" s="49"/>
      <c r="G402" s="49"/>
    </row>
    <row r="403" spans="1:7" s="2" customFormat="1" x14ac:dyDescent="0.2">
      <c r="A403" s="49"/>
      <c r="B403" s="49"/>
      <c r="D403" s="49"/>
      <c r="E403" s="49"/>
      <c r="F403" s="49"/>
      <c r="G403" s="49"/>
    </row>
    <row r="404" spans="1:7" s="2" customFormat="1" x14ac:dyDescent="0.2">
      <c r="A404" s="49"/>
      <c r="B404" s="49"/>
      <c r="D404" s="49"/>
      <c r="E404" s="49"/>
      <c r="F404" s="49"/>
      <c r="G404" s="49"/>
    </row>
    <row r="405" spans="1:7" s="2" customFormat="1" x14ac:dyDescent="0.2">
      <c r="A405" s="49"/>
      <c r="B405" s="49"/>
      <c r="D405" s="49"/>
      <c r="E405" s="49"/>
      <c r="F405" s="49"/>
      <c r="G405" s="49"/>
    </row>
    <row r="406" spans="1:7" s="2" customFormat="1" x14ac:dyDescent="0.2">
      <c r="A406" s="49"/>
      <c r="B406" s="49"/>
      <c r="D406" s="49"/>
      <c r="E406" s="49"/>
      <c r="F406" s="49"/>
      <c r="G406" s="49"/>
    </row>
    <row r="407" spans="1:7" s="2" customFormat="1" x14ac:dyDescent="0.2">
      <c r="A407" s="49"/>
      <c r="B407" s="49"/>
      <c r="D407" s="49"/>
      <c r="E407" s="49"/>
      <c r="F407" s="49"/>
      <c r="G407" s="49"/>
    </row>
    <row r="408" spans="1:7" s="2" customFormat="1" x14ac:dyDescent="0.2">
      <c r="A408" s="49"/>
      <c r="B408" s="49"/>
      <c r="D408" s="49"/>
      <c r="E408" s="49"/>
      <c r="F408" s="49"/>
      <c r="G408" s="49"/>
    </row>
    <row r="409" spans="1:7" s="2" customFormat="1" x14ac:dyDescent="0.2">
      <c r="A409" s="49"/>
      <c r="B409" s="49"/>
      <c r="D409" s="49"/>
      <c r="E409" s="49"/>
      <c r="F409" s="49"/>
      <c r="G409" s="49"/>
    </row>
    <row r="410" spans="1:7" s="2" customFormat="1" x14ac:dyDescent="0.2">
      <c r="A410" s="49"/>
      <c r="B410" s="49"/>
      <c r="D410" s="49"/>
      <c r="E410" s="49"/>
      <c r="F410" s="49"/>
      <c r="G410" s="49"/>
    </row>
    <row r="411" spans="1:7" s="2" customFormat="1" x14ac:dyDescent="0.2">
      <c r="A411" s="49"/>
      <c r="B411" s="49"/>
      <c r="D411" s="49"/>
      <c r="E411" s="49"/>
      <c r="F411" s="49"/>
      <c r="G411" s="49"/>
    </row>
    <row r="412" spans="1:7" s="2" customFormat="1" x14ac:dyDescent="0.2">
      <c r="A412" s="49"/>
      <c r="B412" s="49"/>
      <c r="D412" s="49"/>
      <c r="E412" s="49"/>
      <c r="F412" s="49"/>
      <c r="G412" s="49"/>
    </row>
    <row r="413" spans="1:7" s="2" customFormat="1" x14ac:dyDescent="0.2">
      <c r="A413" s="49"/>
      <c r="B413" s="49"/>
      <c r="D413" s="49"/>
      <c r="E413" s="49"/>
      <c r="F413" s="49"/>
      <c r="G413" s="49"/>
    </row>
    <row r="414" spans="1:7" s="2" customFormat="1" x14ac:dyDescent="0.2">
      <c r="A414" s="49"/>
      <c r="B414" s="49"/>
      <c r="D414" s="49"/>
      <c r="E414" s="49"/>
      <c r="F414" s="49"/>
      <c r="G414" s="49"/>
    </row>
    <row r="415" spans="1:7" s="2" customFormat="1" x14ac:dyDescent="0.2">
      <c r="A415" s="49"/>
      <c r="B415" s="49"/>
      <c r="D415" s="49"/>
      <c r="E415" s="49"/>
      <c r="F415" s="49"/>
      <c r="G415" s="49"/>
    </row>
    <row r="416" spans="1:7" s="2" customFormat="1" x14ac:dyDescent="0.2">
      <c r="A416" s="49"/>
      <c r="B416" s="49"/>
      <c r="D416" s="49"/>
      <c r="E416" s="49"/>
      <c r="F416" s="49"/>
      <c r="G416" s="49"/>
    </row>
    <row r="417" spans="1:22" x14ac:dyDescent="0.2">
      <c r="A417" s="49"/>
      <c r="B417" s="49"/>
      <c r="C417" s="2"/>
      <c r="D417" s="49"/>
      <c r="E417" s="49"/>
      <c r="F417" s="49"/>
      <c r="G417" s="49"/>
      <c r="H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">
      <c r="A418" s="49"/>
      <c r="B418" s="49"/>
      <c r="C418" s="2"/>
      <c r="D418" s="49"/>
      <c r="E418" s="49"/>
      <c r="F418" s="49"/>
      <c r="G418" s="49"/>
      <c r="H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">
      <c r="A419" s="49"/>
      <c r="B419" s="49"/>
      <c r="C419" s="2"/>
      <c r="D419" s="49"/>
      <c r="E419" s="49"/>
      <c r="F419" s="49"/>
      <c r="G419" s="49"/>
      <c r="H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">
      <c r="A420" s="49"/>
      <c r="B420" s="49"/>
      <c r="C420" s="2"/>
      <c r="D420" s="49"/>
      <c r="E420" s="49"/>
      <c r="F420" s="49"/>
      <c r="G420" s="49"/>
      <c r="H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">
      <c r="A421" s="49"/>
      <c r="B421" s="49"/>
      <c r="C421" s="2"/>
      <c r="D421" s="49"/>
      <c r="E421" s="49"/>
      <c r="F421" s="49"/>
      <c r="G421" s="49"/>
      <c r="H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">
      <c r="A422" s="49"/>
      <c r="B422" s="49"/>
      <c r="C422" s="2"/>
      <c r="D422" s="49"/>
      <c r="E422" s="49"/>
      <c r="F422" s="49"/>
      <c r="G422" s="49"/>
      <c r="H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">
      <c r="A423" s="49"/>
      <c r="B423" s="49"/>
      <c r="C423" s="2"/>
      <c r="D423" s="49"/>
      <c r="E423" s="49"/>
      <c r="F423" s="49"/>
      <c r="G423" s="49"/>
      <c r="H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">
      <c r="A424" s="49"/>
      <c r="B424" s="49"/>
      <c r="C424" s="2"/>
      <c r="D424" s="49"/>
      <c r="E424" s="49"/>
      <c r="F424" s="49"/>
      <c r="G424" s="49"/>
      <c r="H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">
      <c r="A425" s="49"/>
      <c r="B425" s="49"/>
      <c r="C425" s="2"/>
      <c r="D425" s="49"/>
      <c r="E425" s="49"/>
      <c r="F425" s="49"/>
      <c r="G425" s="49"/>
      <c r="H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">
      <c r="A426" s="49"/>
      <c r="B426" s="49"/>
      <c r="C426" s="2"/>
      <c r="D426" s="49"/>
      <c r="E426" s="49"/>
      <c r="F426" s="49"/>
      <c r="G426" s="49"/>
      <c r="H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">
      <c r="A427" s="49"/>
      <c r="B427" s="49"/>
      <c r="C427" s="2"/>
      <c r="D427" s="49"/>
      <c r="E427" s="49"/>
      <c r="F427" s="49"/>
      <c r="G427" s="49"/>
      <c r="H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2" x14ac:dyDescent="0.2">
      <c r="A428" s="49"/>
      <c r="B428" s="49"/>
      <c r="C428" s="2"/>
      <c r="D428" s="49"/>
      <c r="E428" s="49"/>
      <c r="F428" s="49"/>
      <c r="G428" s="49"/>
      <c r="H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2" x14ac:dyDescent="0.2">
      <c r="A429" s="49"/>
      <c r="B429" s="49"/>
      <c r="C429" s="2"/>
      <c r="D429" s="49"/>
      <c r="E429" s="49"/>
      <c r="F429" s="49"/>
      <c r="G429" s="49"/>
      <c r="H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2" x14ac:dyDescent="0.2">
      <c r="A430" s="49"/>
      <c r="B430" s="49"/>
      <c r="C430" s="2"/>
      <c r="D430" s="49"/>
      <c r="E430" s="49"/>
      <c r="F430" s="49"/>
      <c r="G430" s="49"/>
      <c r="H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2" x14ac:dyDescent="0.2">
      <c r="A431" s="48"/>
      <c r="B431" s="48"/>
      <c r="C431" s="4"/>
      <c r="D431" s="31"/>
      <c r="E431" s="31"/>
      <c r="F431" s="31"/>
      <c r="G431" s="31"/>
      <c r="H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2" x14ac:dyDescent="0.2">
      <c r="A432" s="48"/>
      <c r="B432" s="48"/>
      <c r="C432" s="4"/>
      <c r="D432" s="31"/>
      <c r="E432" s="31"/>
      <c r="F432" s="31"/>
      <c r="G432" s="31"/>
      <c r="H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x14ac:dyDescent="0.2">
      <c r="A433" s="48"/>
      <c r="B433" s="48"/>
      <c r="C433" s="4"/>
      <c r="D433" s="31"/>
      <c r="E433" s="31"/>
      <c r="F433" s="31"/>
      <c r="G433" s="31"/>
      <c r="H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x14ac:dyDescent="0.2">
      <c r="A434" s="49"/>
      <c r="B434" s="49"/>
      <c r="C434" s="2"/>
      <c r="D434" s="49"/>
      <c r="E434" s="49"/>
      <c r="F434" s="49"/>
      <c r="G434" s="49"/>
      <c r="H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x14ac:dyDescent="0.2">
      <c r="A435" s="49"/>
      <c r="B435" s="49"/>
      <c r="C435" s="2"/>
      <c r="D435" s="49"/>
      <c r="E435" s="49"/>
      <c r="F435" s="49"/>
      <c r="G435" s="49"/>
      <c r="H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x14ac:dyDescent="0.2">
      <c r="A436" s="49"/>
      <c r="B436" s="49"/>
      <c r="C436" s="2"/>
      <c r="D436" s="49"/>
      <c r="E436" s="49"/>
      <c r="F436" s="49"/>
      <c r="G436" s="49"/>
      <c r="H436" s="2"/>
    </row>
    <row r="437" spans="1:21" x14ac:dyDescent="0.2">
      <c r="A437" s="49"/>
      <c r="B437" s="49"/>
      <c r="C437" s="2"/>
      <c r="D437" s="49"/>
      <c r="E437" s="49"/>
      <c r="F437" s="49"/>
      <c r="G437" s="49"/>
      <c r="H437" s="2"/>
    </row>
    <row r="438" spans="1:21" x14ac:dyDescent="0.2">
      <c r="A438" s="49"/>
      <c r="B438" s="49"/>
      <c r="C438" s="2"/>
      <c r="D438" s="49"/>
      <c r="E438" s="49"/>
      <c r="F438" s="49"/>
      <c r="G438" s="49"/>
      <c r="H438" s="2"/>
    </row>
    <row r="439" spans="1:21" x14ac:dyDescent="0.2">
      <c r="A439" s="49"/>
      <c r="B439" s="49"/>
      <c r="C439" s="2"/>
      <c r="D439" s="49"/>
      <c r="E439" s="49"/>
      <c r="F439" s="49"/>
      <c r="G439" s="49"/>
      <c r="H439" s="2"/>
    </row>
    <row r="440" spans="1:21" x14ac:dyDescent="0.2">
      <c r="A440" s="49"/>
      <c r="B440" s="49"/>
      <c r="C440" s="2"/>
      <c r="D440" s="49"/>
      <c r="E440" s="49"/>
      <c r="F440" s="49"/>
      <c r="G440" s="49"/>
      <c r="H440" s="2"/>
    </row>
    <row r="441" spans="1:21" x14ac:dyDescent="0.2">
      <c r="A441" s="49"/>
      <c r="B441" s="49"/>
      <c r="C441" s="2"/>
      <c r="D441" s="49"/>
      <c r="E441" s="49"/>
      <c r="F441" s="49"/>
      <c r="G441" s="49"/>
      <c r="H441" s="2"/>
    </row>
    <row r="442" spans="1:21" x14ac:dyDescent="0.2">
      <c r="A442" s="49"/>
      <c r="B442" s="49"/>
      <c r="C442" s="2"/>
      <c r="D442" s="49"/>
      <c r="E442" s="49"/>
      <c r="F442" s="49"/>
      <c r="G442" s="49"/>
      <c r="H442" s="2"/>
    </row>
    <row r="443" spans="1:21" x14ac:dyDescent="0.2">
      <c r="A443" s="49"/>
      <c r="B443" s="49"/>
      <c r="C443" s="2"/>
      <c r="D443" s="49"/>
      <c r="E443" s="49"/>
      <c r="F443" s="49"/>
      <c r="G443" s="49"/>
      <c r="H443" s="2"/>
    </row>
    <row r="444" spans="1:21" x14ac:dyDescent="0.2">
      <c r="A444" s="49"/>
      <c r="B444" s="49"/>
      <c r="C444" s="2"/>
      <c r="D444" s="49"/>
      <c r="E444" s="49"/>
      <c r="F444" s="49"/>
      <c r="G444" s="49"/>
      <c r="H444" s="2"/>
    </row>
    <row r="445" spans="1:21" x14ac:dyDescent="0.2">
      <c r="A445" s="49"/>
      <c r="B445" s="49"/>
      <c r="C445" s="2"/>
      <c r="D445" s="49"/>
      <c r="E445" s="49"/>
      <c r="F445" s="49"/>
      <c r="G445" s="49"/>
      <c r="H445" s="2"/>
    </row>
    <row r="446" spans="1:21" x14ac:dyDescent="0.2">
      <c r="A446" s="49"/>
      <c r="B446" s="49"/>
      <c r="C446" s="2"/>
      <c r="D446" s="49"/>
      <c r="E446" s="49"/>
      <c r="F446" s="49"/>
      <c r="G446" s="49"/>
      <c r="H446" s="2"/>
    </row>
    <row r="447" spans="1:21" x14ac:dyDescent="0.2">
      <c r="A447" s="49"/>
      <c r="B447" s="49"/>
      <c r="C447" s="2"/>
      <c r="D447" s="49"/>
      <c r="E447" s="49"/>
      <c r="F447" s="49"/>
      <c r="G447" s="49"/>
      <c r="H447" s="2"/>
    </row>
    <row r="448" spans="1:21" x14ac:dyDescent="0.2">
      <c r="A448" s="49"/>
      <c r="B448" s="49"/>
      <c r="C448" s="2"/>
      <c r="D448" s="49"/>
      <c r="E448" s="49"/>
      <c r="F448" s="49"/>
      <c r="G448" s="49"/>
      <c r="H448" s="2"/>
    </row>
    <row r="449" spans="1:8" x14ac:dyDescent="0.2">
      <c r="A449" s="49"/>
      <c r="B449" s="49"/>
      <c r="C449" s="2"/>
      <c r="D449" s="49"/>
      <c r="E449" s="49"/>
      <c r="F449" s="49"/>
      <c r="G449" s="49"/>
      <c r="H449" s="2"/>
    </row>
    <row r="450" spans="1:8" x14ac:dyDescent="0.2">
      <c r="A450" s="49"/>
      <c r="B450" s="49"/>
      <c r="C450" s="2"/>
      <c r="D450" s="49"/>
      <c r="E450" s="49"/>
      <c r="F450" s="49"/>
      <c r="G450" s="49"/>
      <c r="H450" s="2"/>
    </row>
    <row r="451" spans="1:8" x14ac:dyDescent="0.2">
      <c r="A451" s="49"/>
      <c r="B451" s="49"/>
      <c r="C451" s="2"/>
      <c r="D451" s="49"/>
      <c r="E451" s="49"/>
      <c r="F451" s="49"/>
      <c r="G451" s="49"/>
      <c r="H451" s="2"/>
    </row>
    <row r="452" spans="1:8" x14ac:dyDescent="0.2">
      <c r="A452" s="49"/>
      <c r="B452" s="49"/>
      <c r="C452" s="2"/>
      <c r="D452" s="49"/>
      <c r="E452" s="49"/>
      <c r="F452" s="49"/>
      <c r="G452" s="49"/>
      <c r="H452" s="2"/>
    </row>
    <row r="453" spans="1:8" x14ac:dyDescent="0.2">
      <c r="A453" s="49"/>
      <c r="B453" s="49"/>
      <c r="C453" s="2"/>
      <c r="D453" s="49"/>
      <c r="E453" s="49"/>
      <c r="F453" s="49"/>
      <c r="G453" s="49"/>
      <c r="H453" s="2"/>
    </row>
    <row r="454" spans="1:8" x14ac:dyDescent="0.2">
      <c r="A454" s="49"/>
      <c r="B454" s="49"/>
      <c r="C454" s="2"/>
      <c r="D454" s="49"/>
      <c r="E454" s="49"/>
      <c r="F454" s="49"/>
      <c r="G454" s="49"/>
      <c r="H454" s="2"/>
    </row>
    <row r="455" spans="1:8" x14ac:dyDescent="0.2">
      <c r="A455" s="49"/>
      <c r="B455" s="49"/>
      <c r="C455" s="2"/>
      <c r="D455" s="49"/>
      <c r="E455" s="49"/>
      <c r="F455" s="49"/>
      <c r="G455" s="49"/>
      <c r="H455" s="2"/>
    </row>
    <row r="456" spans="1:8" x14ac:dyDescent="0.2">
      <c r="A456" s="49"/>
      <c r="B456" s="49"/>
      <c r="C456" s="2"/>
      <c r="D456" s="49"/>
      <c r="E456" s="49"/>
      <c r="F456" s="49"/>
      <c r="G456" s="49"/>
      <c r="H456" s="2"/>
    </row>
    <row r="457" spans="1:8" x14ac:dyDescent="0.2">
      <c r="A457" s="49"/>
      <c r="B457" s="49"/>
      <c r="C457" s="2"/>
      <c r="D457" s="49"/>
      <c r="E457" s="49"/>
      <c r="F457" s="49"/>
      <c r="G457" s="49"/>
      <c r="H457" s="2"/>
    </row>
    <row r="458" spans="1:8" x14ac:dyDescent="0.2">
      <c r="A458" s="49"/>
      <c r="B458" s="49"/>
      <c r="C458" s="2"/>
      <c r="D458" s="49"/>
      <c r="E458" s="49"/>
      <c r="F458" s="49"/>
      <c r="G458" s="49"/>
      <c r="H458" s="2"/>
    </row>
    <row r="459" spans="1:8" x14ac:dyDescent="0.2">
      <c r="A459" s="49"/>
      <c r="B459" s="49"/>
      <c r="C459" s="2"/>
      <c r="D459" s="49"/>
      <c r="E459" s="49"/>
      <c r="F459" s="49"/>
      <c r="G459" s="49"/>
      <c r="H459" s="2"/>
    </row>
    <row r="460" spans="1:8" x14ac:dyDescent="0.2">
      <c r="A460" s="49"/>
      <c r="B460" s="49"/>
      <c r="C460" s="2"/>
      <c r="D460" s="49"/>
      <c r="E460" s="49"/>
      <c r="F460" s="49"/>
      <c r="G460" s="49"/>
      <c r="H460" s="2"/>
    </row>
    <row r="461" spans="1:8" x14ac:dyDescent="0.2">
      <c r="A461" s="49"/>
      <c r="B461" s="49"/>
      <c r="C461" s="2"/>
      <c r="D461" s="49"/>
      <c r="E461" s="49"/>
      <c r="F461" s="49"/>
      <c r="G461" s="49"/>
      <c r="H461" s="2"/>
    </row>
    <row r="462" spans="1:8" x14ac:dyDescent="0.2">
      <c r="A462" s="49"/>
      <c r="B462" s="49"/>
      <c r="C462" s="2"/>
      <c r="D462" s="49"/>
      <c r="E462" s="49"/>
      <c r="F462" s="49"/>
      <c r="G462" s="49"/>
      <c r="H462" s="2"/>
    </row>
    <row r="463" spans="1:8" x14ac:dyDescent="0.2">
      <c r="A463" s="49"/>
      <c r="B463" s="49"/>
      <c r="C463" s="2"/>
      <c r="D463" s="49"/>
      <c r="E463" s="49"/>
      <c r="F463" s="49"/>
      <c r="G463" s="49"/>
      <c r="H463" s="2"/>
    </row>
    <row r="464" spans="1:8" x14ac:dyDescent="0.2">
      <c r="A464" s="49"/>
      <c r="B464" s="49"/>
      <c r="C464" s="2"/>
      <c r="D464" s="49"/>
      <c r="E464" s="49"/>
      <c r="F464" s="49"/>
      <c r="G464" s="49"/>
      <c r="H464" s="2"/>
    </row>
    <row r="465" spans="1:8" x14ac:dyDescent="0.2">
      <c r="A465" s="49"/>
      <c r="B465" s="49"/>
      <c r="C465" s="2"/>
      <c r="D465" s="49"/>
      <c r="E465" s="49"/>
      <c r="F465" s="49"/>
      <c r="G465" s="49"/>
      <c r="H465" s="2"/>
    </row>
    <row r="466" spans="1:8" x14ac:dyDescent="0.2">
      <c r="A466" s="49"/>
      <c r="B466" s="49"/>
      <c r="C466" s="2"/>
      <c r="D466" s="49"/>
      <c r="E466" s="49"/>
      <c r="F466" s="49"/>
      <c r="G466" s="49"/>
      <c r="H466" s="2"/>
    </row>
    <row r="467" spans="1:8" x14ac:dyDescent="0.2">
      <c r="A467" s="49"/>
      <c r="B467" s="49"/>
      <c r="C467" s="2"/>
      <c r="D467" s="50"/>
      <c r="E467" s="49"/>
      <c r="F467" s="49"/>
      <c r="G467" s="49"/>
      <c r="H467" s="2"/>
    </row>
    <row r="468" spans="1:8" x14ac:dyDescent="0.2">
      <c r="A468" s="49"/>
      <c r="B468" s="49"/>
      <c r="C468" s="2"/>
      <c r="D468" s="49"/>
      <c r="E468" s="49"/>
      <c r="F468" s="49"/>
      <c r="G468" s="49"/>
      <c r="H468" s="2"/>
    </row>
    <row r="469" spans="1:8" x14ac:dyDescent="0.2">
      <c r="A469" s="49"/>
      <c r="B469" s="49"/>
      <c r="C469" s="2"/>
      <c r="D469" s="49"/>
      <c r="E469" s="49"/>
      <c r="F469" s="49"/>
      <c r="G469" s="49"/>
      <c r="H469" s="2"/>
    </row>
    <row r="470" spans="1:8" x14ac:dyDescent="0.2">
      <c r="A470" s="49"/>
      <c r="B470" s="49"/>
      <c r="C470" s="2"/>
      <c r="D470" s="49"/>
      <c r="E470" s="49"/>
      <c r="F470" s="49"/>
      <c r="G470" s="49"/>
      <c r="H470" s="2"/>
    </row>
    <row r="471" spans="1:8" x14ac:dyDescent="0.2">
      <c r="A471" s="49"/>
      <c r="B471" s="49"/>
      <c r="C471" s="2"/>
      <c r="D471" s="49"/>
      <c r="E471" s="49"/>
      <c r="F471" s="49"/>
      <c r="G471" s="49"/>
      <c r="H471" s="2"/>
    </row>
    <row r="472" spans="1:8" x14ac:dyDescent="0.2">
      <c r="A472" s="49"/>
      <c r="B472" s="49"/>
      <c r="C472" s="2"/>
      <c r="D472" s="49"/>
      <c r="E472" s="49"/>
      <c r="F472" s="49"/>
      <c r="G472" s="49"/>
      <c r="H472" s="2"/>
    </row>
    <row r="473" spans="1:8" x14ac:dyDescent="0.2">
      <c r="A473" s="49"/>
      <c r="B473" s="49"/>
      <c r="C473" s="2"/>
      <c r="D473" s="49"/>
      <c r="E473" s="49"/>
      <c r="F473" s="49"/>
      <c r="G473" s="49"/>
      <c r="H473" s="2"/>
    </row>
    <row r="474" spans="1:8" x14ac:dyDescent="0.2">
      <c r="A474" s="49"/>
      <c r="B474" s="49"/>
      <c r="C474" s="2"/>
      <c r="D474" s="49"/>
      <c r="E474" s="49"/>
      <c r="F474" s="49"/>
      <c r="G474" s="49"/>
      <c r="H474" s="2"/>
    </row>
    <row r="475" spans="1:8" x14ac:dyDescent="0.2">
      <c r="A475" s="49"/>
      <c r="B475" s="49"/>
      <c r="C475" s="2"/>
      <c r="D475" s="49"/>
      <c r="E475" s="49"/>
      <c r="F475" s="49"/>
      <c r="G475" s="49"/>
      <c r="H475" s="2"/>
    </row>
    <row r="476" spans="1:8" x14ac:dyDescent="0.2">
      <c r="A476" s="49"/>
      <c r="B476" s="49"/>
      <c r="C476" s="2"/>
      <c r="D476" s="49"/>
      <c r="E476" s="49"/>
      <c r="F476" s="49"/>
      <c r="G476" s="49"/>
      <c r="H476" s="2"/>
    </row>
    <row r="477" spans="1:8" x14ac:dyDescent="0.2">
      <c r="A477" s="49"/>
      <c r="B477" s="49"/>
      <c r="C477" s="2"/>
      <c r="D477" s="49"/>
      <c r="E477" s="49"/>
      <c r="F477" s="49"/>
      <c r="G477" s="49"/>
      <c r="H477" s="2"/>
    </row>
    <row r="478" spans="1:8" x14ac:dyDescent="0.2">
      <c r="A478" s="49"/>
      <c r="B478" s="49"/>
      <c r="C478" s="2"/>
      <c r="D478" s="49"/>
      <c r="E478" s="49"/>
      <c r="F478" s="49"/>
      <c r="G478" s="49"/>
      <c r="H478" s="2"/>
    </row>
    <row r="479" spans="1:8" x14ac:dyDescent="0.2">
      <c r="A479" s="49"/>
      <c r="B479" s="49"/>
      <c r="C479" s="2"/>
      <c r="D479" s="49"/>
      <c r="E479" s="49"/>
      <c r="F479" s="49"/>
      <c r="G479" s="49"/>
      <c r="H479" s="2"/>
    </row>
    <row r="480" spans="1:8" x14ac:dyDescent="0.2">
      <c r="A480" s="49"/>
      <c r="B480" s="49"/>
      <c r="C480" s="2"/>
      <c r="D480" s="49"/>
      <c r="E480" s="49"/>
      <c r="F480" s="49"/>
      <c r="G480" s="49"/>
      <c r="H480" s="2"/>
    </row>
    <row r="481" spans="1:8" x14ac:dyDescent="0.2">
      <c r="A481" s="49"/>
      <c r="B481" s="49"/>
      <c r="C481" s="2"/>
      <c r="D481" s="49"/>
      <c r="E481" s="49"/>
      <c r="F481" s="49"/>
      <c r="G481" s="49"/>
      <c r="H481" s="2"/>
    </row>
    <row r="482" spans="1:8" x14ac:dyDescent="0.2">
      <c r="A482" s="49"/>
      <c r="B482" s="49"/>
      <c r="C482" s="2"/>
      <c r="D482" s="49"/>
      <c r="E482" s="49"/>
      <c r="F482" s="49"/>
      <c r="G482" s="49"/>
      <c r="H482" s="2"/>
    </row>
    <row r="483" spans="1:8" x14ac:dyDescent="0.2">
      <c r="A483" s="49"/>
      <c r="B483" s="49"/>
      <c r="C483" s="2"/>
      <c r="D483" s="49"/>
      <c r="E483" s="49"/>
      <c r="F483" s="49"/>
      <c r="G483" s="49"/>
      <c r="H483" s="2"/>
    </row>
    <row r="484" spans="1:8" x14ac:dyDescent="0.2">
      <c r="A484" s="49"/>
      <c r="B484" s="49"/>
      <c r="C484" s="2"/>
      <c r="D484" s="49"/>
      <c r="E484" s="49"/>
      <c r="F484" s="49"/>
      <c r="G484" s="49"/>
      <c r="H484" s="2"/>
    </row>
    <row r="485" spans="1:8" x14ac:dyDescent="0.2">
      <c r="A485" s="49"/>
      <c r="B485" s="49"/>
      <c r="C485" s="2"/>
      <c r="D485" s="49"/>
      <c r="E485" s="49"/>
      <c r="F485" s="49"/>
      <c r="G485" s="49"/>
      <c r="H485" s="2"/>
    </row>
    <row r="486" spans="1:8" x14ac:dyDescent="0.2">
      <c r="A486" s="49"/>
      <c r="B486" s="49"/>
      <c r="C486" s="2"/>
      <c r="D486" s="49"/>
      <c r="E486" s="49"/>
      <c r="F486" s="49"/>
      <c r="G486" s="49"/>
      <c r="H486" s="2"/>
    </row>
    <row r="487" spans="1:8" x14ac:dyDescent="0.2">
      <c r="A487" s="49"/>
      <c r="B487" s="49"/>
      <c r="C487" s="2"/>
      <c r="D487" s="49"/>
      <c r="E487" s="49"/>
      <c r="F487" s="49"/>
      <c r="G487" s="49"/>
      <c r="H487" s="2"/>
    </row>
    <row r="488" spans="1:8" x14ac:dyDescent="0.2">
      <c r="A488" s="48"/>
      <c r="B488" s="48"/>
      <c r="C488" s="4"/>
      <c r="D488" s="31"/>
      <c r="E488" s="31"/>
      <c r="F488" s="31"/>
      <c r="G488" s="31"/>
      <c r="H488" s="2"/>
    </row>
    <row r="489" spans="1:8" x14ac:dyDescent="0.2">
      <c r="A489" s="48"/>
      <c r="B489" s="48"/>
      <c r="C489" s="4"/>
      <c r="D489" s="31"/>
      <c r="E489" s="31"/>
      <c r="F489" s="31"/>
      <c r="G489" s="31"/>
      <c r="H489" s="2"/>
    </row>
    <row r="490" spans="1:8" x14ac:dyDescent="0.2">
      <c r="A490" s="48"/>
      <c r="B490" s="48"/>
      <c r="C490" s="4"/>
      <c r="D490" s="31"/>
      <c r="E490" s="31"/>
      <c r="F490" s="31"/>
      <c r="G490" s="31"/>
      <c r="H490" s="2"/>
    </row>
    <row r="491" spans="1:8" x14ac:dyDescent="0.2">
      <c r="A491" s="49"/>
      <c r="B491" s="49"/>
      <c r="C491" s="2"/>
      <c r="D491" s="49"/>
      <c r="E491" s="49"/>
      <c r="F491" s="49"/>
      <c r="G491" s="49"/>
      <c r="H491" s="2"/>
    </row>
    <row r="492" spans="1:8" x14ac:dyDescent="0.2">
      <c r="A492" s="49"/>
      <c r="B492" s="49"/>
      <c r="C492" s="2"/>
      <c r="D492" s="49"/>
      <c r="E492" s="49"/>
      <c r="F492" s="49"/>
      <c r="G492" s="49"/>
      <c r="H492" s="2"/>
    </row>
    <row r="493" spans="1:8" x14ac:dyDescent="0.2">
      <c r="A493" s="49"/>
      <c r="B493" s="49"/>
      <c r="C493" s="2"/>
      <c r="D493" s="49"/>
      <c r="E493" s="49"/>
      <c r="F493" s="49"/>
      <c r="G493" s="49"/>
      <c r="H493" s="2"/>
    </row>
    <row r="494" spans="1:8" x14ac:dyDescent="0.2">
      <c r="A494" s="49"/>
      <c r="B494" s="49"/>
      <c r="C494" s="2"/>
      <c r="D494" s="49"/>
      <c r="E494" s="49"/>
      <c r="F494" s="49"/>
      <c r="G494" s="49"/>
      <c r="H494" s="2"/>
    </row>
    <row r="495" spans="1:8" x14ac:dyDescent="0.2">
      <c r="A495" s="49"/>
      <c r="B495" s="49"/>
      <c r="C495" s="2"/>
      <c r="D495" s="49"/>
      <c r="E495" s="49"/>
      <c r="F495" s="49"/>
      <c r="G495" s="49"/>
      <c r="H495" s="2"/>
    </row>
    <row r="496" spans="1:8" x14ac:dyDescent="0.2">
      <c r="A496" s="49"/>
      <c r="B496" s="49"/>
      <c r="C496" s="2"/>
      <c r="D496" s="49"/>
      <c r="E496" s="49"/>
      <c r="F496" s="49"/>
      <c r="G496" s="49"/>
      <c r="H496" s="2"/>
    </row>
    <row r="497" spans="1:8" x14ac:dyDescent="0.2">
      <c r="A497" s="49"/>
      <c r="B497" s="49"/>
      <c r="C497" s="2"/>
      <c r="D497" s="49"/>
      <c r="E497" s="49"/>
      <c r="F497" s="49"/>
      <c r="G497" s="49"/>
      <c r="H497" s="2"/>
    </row>
    <row r="498" spans="1:8" x14ac:dyDescent="0.2">
      <c r="A498" s="49"/>
      <c r="B498" s="49"/>
      <c r="C498" s="2"/>
      <c r="D498" s="49"/>
      <c r="E498" s="49"/>
      <c r="F498" s="49"/>
      <c r="G498" s="49"/>
      <c r="H498" s="2"/>
    </row>
    <row r="499" spans="1:8" x14ac:dyDescent="0.2">
      <c r="A499" s="49"/>
      <c r="B499" s="49"/>
      <c r="C499" s="2"/>
      <c r="D499" s="49"/>
      <c r="E499" s="49"/>
      <c r="F499" s="49"/>
      <c r="G499" s="49"/>
      <c r="H499" s="2"/>
    </row>
    <row r="500" spans="1:8" x14ac:dyDescent="0.2">
      <c r="A500" s="49"/>
      <c r="B500" s="49"/>
      <c r="C500" s="2"/>
      <c r="D500" s="49"/>
      <c r="E500" s="49"/>
      <c r="F500" s="49"/>
      <c r="G500" s="49"/>
      <c r="H500" s="2"/>
    </row>
    <row r="501" spans="1:8" x14ac:dyDescent="0.2">
      <c r="A501" s="49"/>
      <c r="B501" s="49"/>
      <c r="C501" s="2"/>
      <c r="D501" s="49"/>
      <c r="E501" s="49"/>
      <c r="F501" s="49"/>
      <c r="G501" s="49"/>
      <c r="H501" s="2"/>
    </row>
    <row r="502" spans="1:8" x14ac:dyDescent="0.2">
      <c r="A502" s="49"/>
      <c r="B502" s="49"/>
      <c r="C502" s="2"/>
      <c r="D502" s="49"/>
      <c r="E502" s="49"/>
      <c r="F502" s="49"/>
      <c r="G502" s="49"/>
      <c r="H502" s="2"/>
    </row>
    <row r="503" spans="1:8" x14ac:dyDescent="0.2">
      <c r="A503" s="49"/>
      <c r="B503" s="49"/>
      <c r="C503" s="2"/>
      <c r="D503" s="49"/>
      <c r="E503" s="49"/>
      <c r="F503" s="49"/>
      <c r="G503" s="49"/>
      <c r="H503" s="2"/>
    </row>
    <row r="504" spans="1:8" x14ac:dyDescent="0.2">
      <c r="A504" s="49"/>
      <c r="B504" s="49"/>
      <c r="C504" s="2"/>
      <c r="D504" s="49"/>
      <c r="E504" s="49"/>
      <c r="F504" s="49"/>
      <c r="G504" s="49"/>
      <c r="H504" s="2"/>
    </row>
    <row r="505" spans="1:8" x14ac:dyDescent="0.2">
      <c r="A505" s="49"/>
      <c r="B505" s="49"/>
      <c r="C505" s="2"/>
      <c r="D505" s="49"/>
      <c r="E505" s="49"/>
      <c r="F505" s="49"/>
      <c r="G505" s="49"/>
      <c r="H505" s="2"/>
    </row>
    <row r="506" spans="1:8" x14ac:dyDescent="0.2">
      <c r="A506" s="49"/>
      <c r="B506" s="49"/>
      <c r="C506" s="2"/>
      <c r="D506" s="49"/>
      <c r="E506" s="49"/>
      <c r="F506" s="49"/>
      <c r="G506" s="49"/>
      <c r="H506" s="2"/>
    </row>
    <row r="507" spans="1:8" x14ac:dyDescent="0.2">
      <c r="A507" s="49"/>
      <c r="B507" s="49"/>
      <c r="C507" s="2"/>
      <c r="D507" s="49"/>
      <c r="E507" s="49"/>
      <c r="F507" s="49"/>
      <c r="G507" s="49"/>
      <c r="H507" s="2"/>
    </row>
    <row r="508" spans="1:8" x14ac:dyDescent="0.2">
      <c r="A508" s="49"/>
      <c r="B508" s="49"/>
      <c r="C508" s="2"/>
      <c r="D508" s="49"/>
      <c r="E508" s="49"/>
      <c r="F508" s="49"/>
      <c r="G508" s="49"/>
      <c r="H508" s="2"/>
    </row>
    <row r="509" spans="1:8" x14ac:dyDescent="0.2">
      <c r="A509" s="49"/>
      <c r="B509" s="49"/>
      <c r="C509" s="2"/>
      <c r="D509" s="49"/>
      <c r="E509" s="49"/>
      <c r="F509" s="49"/>
      <c r="G509" s="49"/>
      <c r="H509" s="2"/>
    </row>
    <row r="510" spans="1:8" x14ac:dyDescent="0.2">
      <c r="A510" s="49"/>
      <c r="B510" s="49"/>
      <c r="C510" s="2"/>
      <c r="D510" s="49"/>
      <c r="E510" s="49"/>
      <c r="F510" s="49"/>
      <c r="G510" s="49"/>
      <c r="H510" s="2"/>
    </row>
    <row r="511" spans="1:8" x14ac:dyDescent="0.2">
      <c r="A511" s="49"/>
      <c r="B511" s="49"/>
      <c r="C511" s="2"/>
      <c r="D511" s="49"/>
      <c r="E511" s="49"/>
      <c r="F511" s="49"/>
      <c r="G511" s="49"/>
      <c r="H511" s="2"/>
    </row>
    <row r="512" spans="1:8" x14ac:dyDescent="0.2">
      <c r="A512" s="49"/>
      <c r="B512" s="49"/>
      <c r="C512" s="2"/>
      <c r="D512" s="49"/>
      <c r="E512" s="49"/>
      <c r="F512" s="49"/>
      <c r="G512" s="49"/>
      <c r="H512" s="2"/>
    </row>
    <row r="513" spans="1:8" x14ac:dyDescent="0.2">
      <c r="A513" s="49"/>
      <c r="B513" s="49"/>
      <c r="C513" s="2"/>
      <c r="D513" s="49"/>
      <c r="E513" s="49"/>
      <c r="F513" s="49"/>
      <c r="G513" s="49"/>
      <c r="H513" s="2"/>
    </row>
    <row r="514" spans="1:8" x14ac:dyDescent="0.2">
      <c r="A514" s="49"/>
      <c r="B514" s="49"/>
      <c r="C514" s="2"/>
      <c r="D514" s="49"/>
      <c r="E514" s="49"/>
      <c r="F514" s="49"/>
      <c r="G514" s="49"/>
      <c r="H514" s="2"/>
    </row>
    <row r="515" spans="1:8" x14ac:dyDescent="0.2">
      <c r="A515" s="49"/>
      <c r="B515" s="49"/>
      <c r="C515" s="2"/>
      <c r="D515" s="49"/>
      <c r="E515" s="49"/>
      <c r="F515" s="49"/>
      <c r="G515" s="49"/>
      <c r="H515" s="2"/>
    </row>
    <row r="516" spans="1:8" x14ac:dyDescent="0.2">
      <c r="A516" s="49"/>
      <c r="B516" s="49"/>
      <c r="C516" s="2"/>
      <c r="D516" s="49"/>
      <c r="E516" s="49"/>
      <c r="F516" s="49"/>
      <c r="G516" s="49"/>
      <c r="H516" s="2"/>
    </row>
    <row r="517" spans="1:8" x14ac:dyDescent="0.2">
      <c r="A517" s="49"/>
      <c r="B517" s="49"/>
      <c r="C517" s="2"/>
      <c r="D517" s="49"/>
      <c r="E517" s="49"/>
      <c r="F517" s="49"/>
      <c r="G517" s="49"/>
      <c r="H517" s="2"/>
    </row>
    <row r="518" spans="1:8" x14ac:dyDescent="0.2">
      <c r="A518" s="49"/>
      <c r="B518" s="49"/>
      <c r="C518" s="2"/>
      <c r="D518" s="49"/>
      <c r="E518" s="49"/>
      <c r="F518" s="49"/>
      <c r="G518" s="49"/>
      <c r="H518" s="2"/>
    </row>
    <row r="519" spans="1:8" x14ac:dyDescent="0.2">
      <c r="A519" s="49"/>
      <c r="B519" s="49"/>
      <c r="C519" s="2"/>
      <c r="D519" s="49"/>
      <c r="E519" s="49"/>
      <c r="F519" s="49"/>
      <c r="G519" s="49"/>
      <c r="H519" s="2"/>
    </row>
    <row r="520" spans="1:8" x14ac:dyDescent="0.2">
      <c r="A520" s="49"/>
      <c r="B520" s="49"/>
      <c r="C520" s="2"/>
      <c r="D520" s="49"/>
      <c r="E520" s="49"/>
      <c r="F520" s="49"/>
      <c r="G520" s="49"/>
      <c r="H520" s="2"/>
    </row>
    <row r="521" spans="1:8" x14ac:dyDescent="0.2">
      <c r="A521" s="49"/>
      <c r="B521" s="49"/>
      <c r="C521" s="2"/>
      <c r="D521" s="49"/>
      <c r="E521" s="49"/>
      <c r="F521" s="49"/>
      <c r="G521" s="49"/>
      <c r="H521" s="2"/>
    </row>
    <row r="522" spans="1:8" x14ac:dyDescent="0.2">
      <c r="A522" s="49"/>
      <c r="B522" s="49"/>
      <c r="C522" s="2"/>
      <c r="D522" s="49"/>
      <c r="E522" s="49"/>
      <c r="F522" s="49"/>
      <c r="G522" s="49"/>
      <c r="H522" s="2"/>
    </row>
    <row r="523" spans="1:8" x14ac:dyDescent="0.2">
      <c r="A523" s="49"/>
      <c r="B523" s="49"/>
      <c r="C523" s="2"/>
      <c r="D523" s="49"/>
      <c r="E523" s="49"/>
      <c r="F523" s="49"/>
      <c r="G523" s="49"/>
      <c r="H523" s="2"/>
    </row>
    <row r="524" spans="1:8" x14ac:dyDescent="0.2">
      <c r="A524" s="49"/>
      <c r="B524" s="49"/>
      <c r="C524" s="2"/>
      <c r="D524" s="49"/>
      <c r="E524" s="49"/>
      <c r="F524" s="49"/>
      <c r="G524" s="49"/>
      <c r="H524" s="2"/>
    </row>
    <row r="525" spans="1:8" x14ac:dyDescent="0.2">
      <c r="A525" s="49"/>
      <c r="B525" s="49"/>
      <c r="C525" s="2"/>
      <c r="D525" s="49"/>
      <c r="E525" s="49"/>
      <c r="F525" s="49"/>
      <c r="G525" s="49"/>
      <c r="H525" s="2"/>
    </row>
    <row r="526" spans="1:8" x14ac:dyDescent="0.2">
      <c r="A526" s="49"/>
      <c r="B526" s="49"/>
      <c r="C526" s="2"/>
      <c r="D526" s="49"/>
      <c r="E526" s="49"/>
      <c r="F526" s="49"/>
      <c r="G526" s="49"/>
      <c r="H526" s="2"/>
    </row>
    <row r="527" spans="1:8" x14ac:dyDescent="0.2">
      <c r="A527" s="49"/>
      <c r="B527" s="49"/>
      <c r="C527" s="2"/>
      <c r="D527" s="49"/>
      <c r="E527" s="49"/>
      <c r="F527" s="49"/>
      <c r="G527" s="49"/>
      <c r="H527" s="2"/>
    </row>
    <row r="528" spans="1:8" x14ac:dyDescent="0.2">
      <c r="A528" s="49"/>
      <c r="B528" s="49"/>
      <c r="C528" s="2"/>
      <c r="D528" s="49"/>
      <c r="E528" s="49"/>
      <c r="F528" s="49"/>
      <c r="G528" s="49"/>
      <c r="H528" s="2"/>
    </row>
    <row r="529" spans="1:8" x14ac:dyDescent="0.2">
      <c r="A529" s="49"/>
      <c r="B529" s="49"/>
      <c r="C529" s="2"/>
      <c r="D529" s="49"/>
      <c r="E529" s="49"/>
      <c r="F529" s="49"/>
      <c r="G529" s="49"/>
      <c r="H529" s="2"/>
    </row>
    <row r="530" spans="1:8" x14ac:dyDescent="0.2">
      <c r="A530" s="49"/>
      <c r="B530" s="49"/>
      <c r="C530" s="2"/>
      <c r="D530" s="49"/>
      <c r="E530" s="49"/>
      <c r="F530" s="49"/>
      <c r="G530" s="49"/>
      <c r="H530" s="2"/>
    </row>
    <row r="531" spans="1:8" x14ac:dyDescent="0.2">
      <c r="A531" s="49"/>
      <c r="B531" s="49"/>
      <c r="C531" s="2"/>
      <c r="D531" s="49"/>
      <c r="E531" s="49"/>
      <c r="F531" s="49"/>
      <c r="G531" s="49"/>
      <c r="H531" s="2"/>
    </row>
    <row r="532" spans="1:8" x14ac:dyDescent="0.2">
      <c r="A532" s="49"/>
      <c r="B532" s="49"/>
      <c r="C532" s="2"/>
      <c r="D532" s="49"/>
      <c r="E532" s="49"/>
      <c r="F532" s="49"/>
      <c r="G532" s="49"/>
      <c r="H532" s="2"/>
    </row>
    <row r="533" spans="1:8" x14ac:dyDescent="0.2">
      <c r="A533" s="49"/>
      <c r="B533" s="49"/>
      <c r="C533" s="2"/>
      <c r="D533" s="49"/>
      <c r="E533" s="49"/>
      <c r="F533" s="49"/>
      <c r="G533" s="49"/>
      <c r="H533" s="2"/>
    </row>
    <row r="534" spans="1:8" x14ac:dyDescent="0.2">
      <c r="A534" s="49"/>
      <c r="B534" s="49"/>
      <c r="C534" s="2"/>
      <c r="D534" s="49"/>
      <c r="E534" s="49"/>
      <c r="F534" s="49"/>
      <c r="G534" s="49"/>
      <c r="H534" s="2"/>
    </row>
    <row r="535" spans="1:8" x14ac:dyDescent="0.2">
      <c r="A535" s="49"/>
      <c r="B535" s="49"/>
      <c r="C535" s="2"/>
      <c r="D535" s="49"/>
      <c r="E535" s="49"/>
      <c r="F535" s="49"/>
      <c r="G535" s="49"/>
      <c r="H535" s="2"/>
    </row>
    <row r="536" spans="1:8" x14ac:dyDescent="0.2">
      <c r="A536" s="49"/>
      <c r="B536" s="49"/>
      <c r="C536" s="2"/>
      <c r="D536" s="49"/>
      <c r="E536" s="49"/>
      <c r="F536" s="49"/>
      <c r="G536" s="49"/>
      <c r="H536" s="2"/>
    </row>
    <row r="537" spans="1:8" x14ac:dyDescent="0.2">
      <c r="A537" s="49"/>
      <c r="B537" s="49"/>
      <c r="C537" s="2"/>
      <c r="D537" s="49"/>
      <c r="E537" s="49"/>
      <c r="F537" s="49"/>
      <c r="G537" s="49"/>
      <c r="H537" s="2"/>
    </row>
    <row r="538" spans="1:8" x14ac:dyDescent="0.2">
      <c r="A538" s="49"/>
      <c r="B538" s="49"/>
      <c r="C538" s="2"/>
      <c r="D538" s="49"/>
      <c r="E538" s="49"/>
      <c r="F538" s="49"/>
      <c r="G538" s="49"/>
      <c r="H538" s="2"/>
    </row>
    <row r="539" spans="1:8" x14ac:dyDescent="0.2">
      <c r="A539" s="49"/>
      <c r="B539" s="49"/>
      <c r="C539" s="2"/>
      <c r="D539" s="49"/>
      <c r="E539" s="49"/>
      <c r="F539" s="49"/>
      <c r="G539" s="49"/>
      <c r="H539" s="2"/>
    </row>
    <row r="540" spans="1:8" x14ac:dyDescent="0.2">
      <c r="A540" s="49"/>
      <c r="B540" s="49"/>
      <c r="C540" s="2"/>
      <c r="D540" s="49"/>
      <c r="E540" s="49"/>
      <c r="F540" s="49"/>
      <c r="G540" s="49"/>
      <c r="H540" s="2"/>
    </row>
    <row r="541" spans="1:8" x14ac:dyDescent="0.2">
      <c r="A541" s="49"/>
      <c r="B541" s="49"/>
      <c r="C541" s="2"/>
      <c r="D541" s="49"/>
      <c r="E541" s="49"/>
      <c r="F541" s="49"/>
      <c r="G541" s="49"/>
      <c r="H541" s="2"/>
    </row>
    <row r="542" spans="1:8" x14ac:dyDescent="0.2">
      <c r="A542" s="49"/>
      <c r="B542" s="49"/>
      <c r="C542" s="2"/>
      <c r="D542" s="49"/>
      <c r="E542" s="49"/>
      <c r="F542" s="49"/>
      <c r="G542" s="49"/>
      <c r="H542" s="2"/>
    </row>
    <row r="543" spans="1:8" x14ac:dyDescent="0.2">
      <c r="A543" s="49"/>
      <c r="B543" s="49"/>
      <c r="C543" s="2"/>
      <c r="D543" s="49"/>
      <c r="E543" s="49"/>
      <c r="F543" s="49"/>
      <c r="G543" s="49"/>
      <c r="H543" s="2"/>
    </row>
    <row r="544" spans="1:8" x14ac:dyDescent="0.2">
      <c r="A544" s="49"/>
      <c r="B544" s="49"/>
      <c r="C544" s="2"/>
      <c r="D544" s="49"/>
      <c r="E544" s="49"/>
      <c r="F544" s="49"/>
      <c r="G544" s="49"/>
      <c r="H544" s="2"/>
    </row>
    <row r="545" spans="1:8" x14ac:dyDescent="0.2">
      <c r="A545" s="49"/>
      <c r="B545" s="49"/>
      <c r="C545" s="2"/>
      <c r="D545" s="49"/>
      <c r="E545" s="49"/>
      <c r="F545" s="49"/>
      <c r="G545" s="49"/>
      <c r="H545" s="2"/>
    </row>
    <row r="546" spans="1:8" x14ac:dyDescent="0.2">
      <c r="A546" s="49"/>
      <c r="B546" s="49"/>
      <c r="C546" s="2"/>
      <c r="D546" s="49"/>
      <c r="E546" s="49"/>
      <c r="F546" s="49"/>
      <c r="G546" s="49"/>
      <c r="H546" s="2"/>
    </row>
    <row r="547" spans="1:8" x14ac:dyDescent="0.2">
      <c r="A547" s="49"/>
      <c r="B547" s="49"/>
      <c r="C547" s="2"/>
      <c r="D547" s="49"/>
      <c r="E547" s="49"/>
      <c r="F547" s="49"/>
      <c r="G547" s="49"/>
      <c r="H547" s="2"/>
    </row>
    <row r="548" spans="1:8" x14ac:dyDescent="0.2">
      <c r="A548" s="49"/>
      <c r="B548" s="49"/>
      <c r="C548" s="2"/>
      <c r="D548" s="49"/>
      <c r="E548" s="49"/>
      <c r="F548" s="49"/>
      <c r="G548" s="49"/>
      <c r="H548" s="2"/>
    </row>
    <row r="549" spans="1:8" x14ac:dyDescent="0.2">
      <c r="A549" s="49"/>
      <c r="B549" s="49"/>
      <c r="C549" s="2"/>
      <c r="D549" s="49"/>
      <c r="E549" s="49"/>
      <c r="F549" s="49"/>
      <c r="G549" s="49"/>
      <c r="H549" s="2"/>
    </row>
    <row r="550" spans="1:8" x14ac:dyDescent="0.2">
      <c r="A550" s="49"/>
      <c r="B550" s="49"/>
      <c r="C550" s="2"/>
      <c r="D550" s="49"/>
      <c r="E550" s="49"/>
      <c r="F550" s="49"/>
      <c r="G550" s="49"/>
      <c r="H550" s="2"/>
    </row>
    <row r="551" spans="1:8" x14ac:dyDescent="0.2">
      <c r="A551" s="49"/>
      <c r="B551" s="49"/>
      <c r="C551" s="2"/>
      <c r="D551" s="49"/>
      <c r="E551" s="49"/>
      <c r="F551" s="49"/>
      <c r="G551" s="49"/>
      <c r="H551" s="2"/>
    </row>
    <row r="552" spans="1:8" x14ac:dyDescent="0.2">
      <c r="A552" s="49"/>
      <c r="B552" s="49"/>
      <c r="C552" s="2"/>
      <c r="D552" s="49"/>
      <c r="E552" s="49"/>
      <c r="F552" s="49"/>
      <c r="G552" s="49"/>
      <c r="H552" s="2"/>
    </row>
    <row r="553" spans="1:8" x14ac:dyDescent="0.2">
      <c r="A553" s="49"/>
      <c r="B553" s="49"/>
      <c r="C553" s="2"/>
      <c r="D553" s="49"/>
      <c r="E553" s="49"/>
      <c r="F553" s="49"/>
      <c r="G553" s="49"/>
      <c r="H553" s="2"/>
    </row>
    <row r="554" spans="1:8" x14ac:dyDescent="0.2">
      <c r="A554" s="49"/>
      <c r="B554" s="49"/>
      <c r="C554" s="2"/>
      <c r="D554" s="49"/>
      <c r="E554" s="49"/>
      <c r="F554" s="49"/>
      <c r="G554" s="49"/>
      <c r="H554" s="2"/>
    </row>
    <row r="555" spans="1:8" x14ac:dyDescent="0.2">
      <c r="A555" s="49"/>
      <c r="B555" s="49"/>
      <c r="C555" s="2"/>
      <c r="D555" s="49"/>
      <c r="E555" s="49"/>
      <c r="F555" s="49"/>
      <c r="G555" s="49"/>
      <c r="H555" s="2"/>
    </row>
    <row r="556" spans="1:8" x14ac:dyDescent="0.2">
      <c r="A556" s="49"/>
      <c r="B556" s="49"/>
      <c r="C556" s="2"/>
      <c r="D556" s="49"/>
      <c r="E556" s="49"/>
      <c r="F556" s="49"/>
      <c r="G556" s="49"/>
      <c r="H556" s="2"/>
    </row>
    <row r="557" spans="1:8" x14ac:dyDescent="0.2">
      <c r="A557" s="49"/>
      <c r="B557" s="49"/>
      <c r="C557" s="2"/>
      <c r="D557" s="49"/>
      <c r="E557" s="49"/>
      <c r="F557" s="49"/>
      <c r="G557" s="49"/>
      <c r="H557" s="2"/>
    </row>
    <row r="558" spans="1:8" x14ac:dyDescent="0.2">
      <c r="C558" s="2"/>
    </row>
    <row r="559" spans="1:8" x14ac:dyDescent="0.2">
      <c r="C559" s="2"/>
    </row>
    <row r="560" spans="1:8" x14ac:dyDescent="0.2">
      <c r="C560" s="2"/>
    </row>
    <row r="561" spans="1:7" x14ac:dyDescent="0.2">
      <c r="C561" s="2"/>
    </row>
    <row r="567" spans="1:7" x14ac:dyDescent="0.2">
      <c r="A567" s="1"/>
      <c r="B567" s="1"/>
      <c r="D567" s="1"/>
      <c r="E567" s="1"/>
      <c r="F567" s="1"/>
      <c r="G567" s="1"/>
    </row>
    <row r="568" spans="1:7" x14ac:dyDescent="0.2">
      <c r="A568" s="1"/>
      <c r="B568" s="1"/>
      <c r="D568" s="1"/>
      <c r="E568" s="1"/>
      <c r="F568" s="1"/>
      <c r="G568" s="1"/>
    </row>
    <row r="569" spans="1:7" x14ac:dyDescent="0.2">
      <c r="A569" s="1"/>
      <c r="B569" s="1"/>
      <c r="D569" s="1"/>
      <c r="E569" s="1"/>
      <c r="F569" s="1"/>
      <c r="G569" s="1"/>
    </row>
    <row r="570" spans="1:7" x14ac:dyDescent="0.2">
      <c r="A570" s="1"/>
      <c r="B570" s="1"/>
      <c r="D570" s="1"/>
      <c r="E570" s="1"/>
      <c r="F570" s="1"/>
      <c r="G570" s="1"/>
    </row>
    <row r="571" spans="1:7" x14ac:dyDescent="0.2">
      <c r="A571" s="1"/>
      <c r="B571" s="1"/>
      <c r="D571" s="1"/>
      <c r="E571" s="1"/>
      <c r="F571" s="1"/>
      <c r="G571" s="1"/>
    </row>
    <row r="572" spans="1:7" x14ac:dyDescent="0.2">
      <c r="A572" s="1"/>
      <c r="B572" s="1"/>
      <c r="D572" s="1"/>
      <c r="E572" s="1"/>
      <c r="F572" s="1"/>
      <c r="G572" s="1"/>
    </row>
    <row r="573" spans="1:7" x14ac:dyDescent="0.2">
      <c r="A573" s="1"/>
      <c r="B573" s="1"/>
      <c r="D573" s="1"/>
      <c r="E573" s="1"/>
      <c r="F573" s="1"/>
      <c r="G573" s="1"/>
    </row>
    <row r="574" spans="1:7" x14ac:dyDescent="0.2">
      <c r="A574" s="1"/>
      <c r="B574" s="1"/>
      <c r="D574" s="1"/>
      <c r="E574" s="1"/>
      <c r="F574" s="1"/>
      <c r="G574" s="1"/>
    </row>
    <row r="575" spans="1:7" x14ac:dyDescent="0.2">
      <c r="A575" s="1"/>
      <c r="B575" s="1"/>
      <c r="D575" s="1"/>
      <c r="E575" s="1"/>
      <c r="F575" s="1"/>
      <c r="G575" s="1"/>
    </row>
    <row r="576" spans="1:7" x14ac:dyDescent="0.2">
      <c r="A576" s="1"/>
      <c r="B576" s="1"/>
      <c r="D576" s="1"/>
      <c r="E576" s="1"/>
      <c r="F576" s="1"/>
      <c r="G576" s="1"/>
    </row>
    <row r="577" spans="1:7" x14ac:dyDescent="0.2">
      <c r="A577" s="1"/>
      <c r="B577" s="1"/>
      <c r="D577" s="1"/>
      <c r="E577" s="1"/>
      <c r="F577" s="1"/>
      <c r="G577" s="1"/>
    </row>
    <row r="578" spans="1:7" x14ac:dyDescent="0.2">
      <c r="A578" s="1"/>
      <c r="B578" s="1"/>
      <c r="D578" s="1"/>
      <c r="E578" s="1"/>
      <c r="F578" s="1"/>
      <c r="G578" s="1"/>
    </row>
    <row r="579" spans="1:7" x14ac:dyDescent="0.2">
      <c r="A579" s="1"/>
      <c r="B579" s="1"/>
      <c r="D579" s="1"/>
      <c r="E579" s="1"/>
      <c r="F579" s="1"/>
      <c r="G579" s="1"/>
    </row>
    <row r="580" spans="1:7" x14ac:dyDescent="0.2">
      <c r="A580" s="1"/>
      <c r="B580" s="1"/>
      <c r="D580" s="1"/>
      <c r="E580" s="1"/>
      <c r="F580" s="1"/>
      <c r="G580" s="1"/>
    </row>
    <row r="581" spans="1:7" x14ac:dyDescent="0.2">
      <c r="A581" s="1"/>
      <c r="B581" s="1"/>
      <c r="D581" s="1"/>
      <c r="E581" s="1"/>
      <c r="F581" s="1"/>
      <c r="G581" s="1"/>
    </row>
    <row r="582" spans="1:7" x14ac:dyDescent="0.2">
      <c r="A582" s="1"/>
      <c r="B582" s="1"/>
      <c r="D582" s="1"/>
      <c r="E582" s="1"/>
      <c r="F582" s="1"/>
      <c r="G582" s="1"/>
    </row>
    <row r="583" spans="1:7" x14ac:dyDescent="0.2">
      <c r="A583" s="1"/>
      <c r="B583" s="1"/>
      <c r="D583" s="1"/>
      <c r="E583" s="1"/>
      <c r="F583" s="1"/>
      <c r="G583" s="1"/>
    </row>
    <row r="584" spans="1:7" x14ac:dyDescent="0.2">
      <c r="A584" s="1"/>
      <c r="B584" s="1"/>
      <c r="D584" s="1"/>
      <c r="E584" s="1"/>
      <c r="F584" s="1"/>
      <c r="G584" s="1"/>
    </row>
    <row r="585" spans="1:7" x14ac:dyDescent="0.2">
      <c r="A585" s="1"/>
      <c r="B585" s="1"/>
      <c r="D585" s="1"/>
      <c r="E585" s="1"/>
      <c r="F585" s="1"/>
      <c r="G585" s="1"/>
    </row>
    <row r="586" spans="1:7" x14ac:dyDescent="0.2">
      <c r="A586" s="1"/>
      <c r="B586" s="1"/>
      <c r="D586" s="1"/>
      <c r="E586" s="1"/>
      <c r="F586" s="1"/>
      <c r="G586" s="1"/>
    </row>
    <row r="587" spans="1:7" x14ac:dyDescent="0.2">
      <c r="A587" s="1"/>
      <c r="B587" s="1"/>
      <c r="D587" s="1"/>
      <c r="E587" s="1"/>
      <c r="F587" s="1"/>
      <c r="G587" s="1"/>
    </row>
    <row r="588" spans="1:7" x14ac:dyDescent="0.2">
      <c r="A588" s="1"/>
      <c r="B588" s="1"/>
      <c r="D588" s="1"/>
      <c r="E588" s="1"/>
      <c r="F588" s="1"/>
      <c r="G588" s="1"/>
    </row>
    <row r="589" spans="1:7" x14ac:dyDescent="0.2">
      <c r="A589" s="1"/>
      <c r="B589" s="1"/>
      <c r="D589" s="1"/>
      <c r="E589" s="1"/>
      <c r="F589" s="1"/>
      <c r="G589" s="1"/>
    </row>
    <row r="590" spans="1:7" x14ac:dyDescent="0.2">
      <c r="A590" s="1"/>
      <c r="B590" s="1"/>
      <c r="D590" s="1"/>
      <c r="E590" s="1"/>
      <c r="F590" s="1"/>
      <c r="G590" s="1"/>
    </row>
    <row r="591" spans="1:7" x14ac:dyDescent="0.2">
      <c r="A591" s="1"/>
      <c r="B591" s="1"/>
      <c r="D591" s="1"/>
      <c r="E591" s="1"/>
      <c r="F591" s="1"/>
      <c r="G591" s="1"/>
    </row>
    <row r="592" spans="1:7" x14ac:dyDescent="0.2">
      <c r="A592" s="1"/>
      <c r="B592" s="1"/>
      <c r="D592" s="1"/>
      <c r="E592" s="1"/>
      <c r="F592" s="1"/>
      <c r="G592" s="1"/>
    </row>
    <row r="593" spans="1:7" x14ac:dyDescent="0.2">
      <c r="A593" s="1"/>
      <c r="B593" s="1"/>
      <c r="D593" s="1"/>
      <c r="E593" s="1"/>
      <c r="F593" s="1"/>
      <c r="G593" s="1"/>
    </row>
    <row r="594" spans="1:7" x14ac:dyDescent="0.2">
      <c r="A594" s="1"/>
      <c r="B594" s="1"/>
      <c r="D594" s="1"/>
      <c r="E594" s="1"/>
      <c r="F594" s="1"/>
      <c r="G594" s="1"/>
    </row>
    <row r="595" spans="1:7" x14ac:dyDescent="0.2">
      <c r="A595" s="1"/>
      <c r="B595" s="1"/>
      <c r="D595" s="1"/>
      <c r="E595" s="1"/>
      <c r="F595" s="1"/>
      <c r="G595" s="1"/>
    </row>
    <row r="596" spans="1:7" x14ac:dyDescent="0.2">
      <c r="A596" s="1"/>
      <c r="B596" s="1"/>
      <c r="D596" s="1"/>
      <c r="E596" s="1"/>
      <c r="F596" s="1"/>
      <c r="G596" s="1"/>
    </row>
    <row r="597" spans="1:7" x14ac:dyDescent="0.2">
      <c r="A597" s="1"/>
      <c r="B597" s="1"/>
      <c r="D597" s="1"/>
      <c r="E597" s="1"/>
      <c r="F597" s="1"/>
      <c r="G597" s="1"/>
    </row>
    <row r="598" spans="1:7" x14ac:dyDescent="0.2">
      <c r="A598" s="1"/>
      <c r="B598" s="1"/>
      <c r="D598" s="1"/>
      <c r="E598" s="1"/>
      <c r="F598" s="1"/>
      <c r="G598" s="1"/>
    </row>
    <row r="599" spans="1:7" x14ac:dyDescent="0.2">
      <c r="A599" s="1"/>
      <c r="B599" s="1"/>
      <c r="D599" s="1"/>
      <c r="E599" s="1"/>
      <c r="F599" s="1"/>
      <c r="G599" s="1"/>
    </row>
    <row r="600" spans="1:7" x14ac:dyDescent="0.2">
      <c r="A600" s="1"/>
      <c r="B600" s="1"/>
      <c r="D600" s="1"/>
      <c r="E600" s="1"/>
      <c r="F600" s="1"/>
      <c r="G600" s="1"/>
    </row>
    <row r="601" spans="1:7" x14ac:dyDescent="0.2">
      <c r="A601" s="1"/>
      <c r="B601" s="1"/>
      <c r="D601" s="1"/>
      <c r="E601" s="1"/>
      <c r="F601" s="1"/>
      <c r="G601" s="1"/>
    </row>
    <row r="602" spans="1:7" x14ac:dyDescent="0.2">
      <c r="A602" s="1"/>
      <c r="B602" s="1"/>
      <c r="D602" s="1"/>
      <c r="E602" s="1"/>
      <c r="F602" s="1"/>
      <c r="G602" s="1"/>
    </row>
    <row r="603" spans="1:7" x14ac:dyDescent="0.2">
      <c r="A603" s="1"/>
      <c r="B603" s="1"/>
      <c r="D603" s="1"/>
      <c r="E603" s="1"/>
      <c r="F603" s="1"/>
      <c r="G603" s="1"/>
    </row>
    <row r="604" spans="1:7" x14ac:dyDescent="0.2">
      <c r="A604" s="1"/>
      <c r="B604" s="1"/>
      <c r="D604" s="1"/>
      <c r="E604" s="1"/>
      <c r="F604" s="1"/>
      <c r="G604" s="1"/>
    </row>
    <row r="605" spans="1:7" x14ac:dyDescent="0.2">
      <c r="A605" s="1"/>
      <c r="B605" s="1"/>
      <c r="D605" s="1"/>
      <c r="E605" s="1"/>
      <c r="F605" s="1"/>
      <c r="G605" s="1"/>
    </row>
    <row r="606" spans="1:7" x14ac:dyDescent="0.2">
      <c r="A606" s="1"/>
      <c r="B606" s="1"/>
      <c r="D606" s="1"/>
      <c r="E606" s="1"/>
      <c r="F606" s="1"/>
      <c r="G606" s="1"/>
    </row>
    <row r="607" spans="1:7" x14ac:dyDescent="0.2">
      <c r="A607" s="1"/>
      <c r="B607" s="1"/>
      <c r="D607" s="1"/>
      <c r="E607" s="1"/>
      <c r="F607" s="1"/>
      <c r="G607" s="1"/>
    </row>
    <row r="608" spans="1:7" x14ac:dyDescent="0.2">
      <c r="A608" s="1"/>
      <c r="B608" s="1"/>
      <c r="D608" s="1"/>
      <c r="E608" s="1"/>
      <c r="F608" s="1"/>
      <c r="G608" s="1"/>
    </row>
    <row r="609" spans="1:7" x14ac:dyDescent="0.2">
      <c r="A609" s="1"/>
      <c r="B609" s="1"/>
      <c r="D609" s="1"/>
      <c r="E609" s="1"/>
      <c r="F609" s="1"/>
      <c r="G609" s="1"/>
    </row>
    <row r="610" spans="1:7" x14ac:dyDescent="0.2">
      <c r="A610" s="1"/>
      <c r="B610" s="1"/>
      <c r="D610" s="1"/>
      <c r="E610" s="1"/>
      <c r="F610" s="1"/>
      <c r="G610" s="1"/>
    </row>
    <row r="611" spans="1:7" x14ac:dyDescent="0.2">
      <c r="A611" s="1"/>
      <c r="B611" s="1"/>
      <c r="D611" s="1"/>
      <c r="E611" s="1"/>
      <c r="F611" s="1"/>
      <c r="G611" s="1"/>
    </row>
    <row r="612" spans="1:7" x14ac:dyDescent="0.2">
      <c r="A612" s="1"/>
      <c r="B612" s="1"/>
      <c r="D612" s="1"/>
      <c r="E612" s="1"/>
      <c r="F612" s="1"/>
      <c r="G612" s="1"/>
    </row>
    <row r="613" spans="1:7" x14ac:dyDescent="0.2">
      <c r="A613" s="1"/>
      <c r="B613" s="1"/>
      <c r="D613" s="1"/>
      <c r="E613" s="1"/>
      <c r="F613" s="1"/>
      <c r="G613" s="1"/>
    </row>
    <row r="614" spans="1:7" x14ac:dyDescent="0.2">
      <c r="A614" s="1"/>
      <c r="B614" s="1"/>
      <c r="D614" s="1"/>
      <c r="E614" s="1"/>
      <c r="F614" s="1"/>
      <c r="G614" s="1"/>
    </row>
    <row r="615" spans="1:7" x14ac:dyDescent="0.2">
      <c r="A615" s="1"/>
      <c r="B615" s="1"/>
      <c r="D615" s="1"/>
      <c r="E615" s="1"/>
      <c r="F615" s="1"/>
      <c r="G615" s="1"/>
    </row>
    <row r="616" spans="1:7" x14ac:dyDescent="0.2">
      <c r="A616" s="1"/>
      <c r="B616" s="1"/>
      <c r="D616" s="1"/>
      <c r="E616" s="1"/>
      <c r="F616" s="1"/>
      <c r="G616" s="1"/>
    </row>
    <row r="617" spans="1:7" x14ac:dyDescent="0.2">
      <c r="A617" s="1"/>
      <c r="B617" s="1"/>
      <c r="D617" s="1"/>
      <c r="E617" s="1"/>
      <c r="F617" s="1"/>
      <c r="G617" s="1"/>
    </row>
    <row r="618" spans="1:7" x14ac:dyDescent="0.2">
      <c r="A618" s="1"/>
      <c r="B618" s="1"/>
      <c r="D618" s="1"/>
      <c r="E618" s="1"/>
      <c r="F618" s="1"/>
      <c r="G618" s="1"/>
    </row>
    <row r="619" spans="1:7" x14ac:dyDescent="0.2">
      <c r="A619" s="1"/>
      <c r="B619" s="1"/>
      <c r="D619" s="1"/>
      <c r="E619" s="1"/>
      <c r="F619" s="1"/>
      <c r="G619" s="1"/>
    </row>
    <row r="620" spans="1:7" x14ac:dyDescent="0.2">
      <c r="A620" s="1"/>
      <c r="B620" s="1"/>
      <c r="D620" s="1"/>
      <c r="E620" s="1"/>
      <c r="F620" s="1"/>
      <c r="G620" s="1"/>
    </row>
    <row r="621" spans="1:7" x14ac:dyDescent="0.2">
      <c r="A621" s="1"/>
      <c r="B621" s="1"/>
      <c r="D621" s="1"/>
      <c r="E621" s="1"/>
      <c r="F621" s="1"/>
      <c r="G621" s="1"/>
    </row>
    <row r="622" spans="1:7" x14ac:dyDescent="0.2">
      <c r="A622" s="1"/>
      <c r="B622" s="1"/>
      <c r="D622" s="1"/>
      <c r="E622" s="1"/>
      <c r="F622" s="1"/>
      <c r="G622" s="1"/>
    </row>
    <row r="623" spans="1:7" x14ac:dyDescent="0.2">
      <c r="A623" s="1"/>
      <c r="B623" s="1"/>
      <c r="D623" s="1"/>
      <c r="E623" s="1"/>
      <c r="F623" s="1"/>
      <c r="G623" s="1"/>
    </row>
    <row r="624" spans="1:7" x14ac:dyDescent="0.2">
      <c r="A624" s="1"/>
      <c r="B624" s="1"/>
      <c r="D624" s="1"/>
      <c r="E624" s="1"/>
      <c r="F624" s="1"/>
      <c r="G624" s="1"/>
    </row>
    <row r="625" spans="1:7" x14ac:dyDescent="0.2">
      <c r="A625" s="1"/>
      <c r="B625" s="1"/>
      <c r="D625" s="1"/>
      <c r="E625" s="1"/>
      <c r="F625" s="1"/>
      <c r="G625" s="1"/>
    </row>
    <row r="626" spans="1:7" x14ac:dyDescent="0.2">
      <c r="A626" s="1"/>
      <c r="B626" s="1"/>
      <c r="D626" s="1"/>
      <c r="E626" s="1"/>
      <c r="F626" s="1"/>
      <c r="G626" s="1"/>
    </row>
    <row r="631" spans="1:7" x14ac:dyDescent="0.2">
      <c r="A631" s="1"/>
      <c r="B631" s="1"/>
      <c r="D631" s="1"/>
      <c r="E631" s="1"/>
      <c r="F631" s="1"/>
      <c r="G631" s="1"/>
    </row>
    <row r="632" spans="1:7" x14ac:dyDescent="0.2">
      <c r="A632" s="1"/>
      <c r="B632" s="1"/>
      <c r="D632" s="1"/>
      <c r="E632" s="1"/>
      <c r="F632" s="1"/>
      <c r="G632" s="1"/>
    </row>
    <row r="633" spans="1:7" x14ac:dyDescent="0.2">
      <c r="A633" s="1"/>
      <c r="B633" s="1"/>
      <c r="D633" s="1"/>
      <c r="E633" s="1"/>
      <c r="F633" s="1"/>
      <c r="G633" s="1"/>
    </row>
    <row r="634" spans="1:7" x14ac:dyDescent="0.2">
      <c r="A634" s="1"/>
      <c r="B634" s="1"/>
      <c r="D634" s="1"/>
      <c r="E634" s="1"/>
      <c r="F634" s="1"/>
      <c r="G634" s="1"/>
    </row>
    <row r="635" spans="1:7" x14ac:dyDescent="0.2">
      <c r="A635" s="1"/>
      <c r="B635" s="1"/>
      <c r="D635" s="1"/>
      <c r="E635" s="1"/>
      <c r="F635" s="1"/>
      <c r="G635" s="1"/>
    </row>
    <row r="636" spans="1:7" x14ac:dyDescent="0.2">
      <c r="A636" s="1"/>
      <c r="B636" s="1"/>
      <c r="D636" s="1"/>
      <c r="E636" s="1"/>
      <c r="F636" s="1"/>
      <c r="G636" s="1"/>
    </row>
    <row r="637" spans="1:7" x14ac:dyDescent="0.2">
      <c r="A637" s="1"/>
      <c r="B637" s="1"/>
      <c r="D637" s="1"/>
      <c r="E637" s="1"/>
      <c r="F637" s="1"/>
      <c r="G637" s="1"/>
    </row>
    <row r="638" spans="1:7" x14ac:dyDescent="0.2">
      <c r="A638" s="1"/>
      <c r="B638" s="1"/>
      <c r="D638" s="1"/>
      <c r="E638" s="1"/>
      <c r="F638" s="1"/>
      <c r="G638" s="1"/>
    </row>
    <row r="639" spans="1:7" x14ac:dyDescent="0.2">
      <c r="A639" s="1"/>
      <c r="B639" s="1"/>
      <c r="D639" s="1"/>
      <c r="E639" s="1"/>
      <c r="F639" s="1"/>
      <c r="G639" s="1"/>
    </row>
    <row r="640" spans="1:7" x14ac:dyDescent="0.2">
      <c r="A640" s="1"/>
      <c r="B640" s="1"/>
      <c r="D640" s="1"/>
      <c r="E640" s="1"/>
      <c r="F640" s="1"/>
      <c r="G640" s="1"/>
    </row>
    <row r="641" spans="1:7" x14ac:dyDescent="0.2">
      <c r="A641" s="1"/>
      <c r="B641" s="1"/>
      <c r="D641" s="1"/>
      <c r="E641" s="1"/>
      <c r="F641" s="1"/>
      <c r="G641" s="1"/>
    </row>
    <row r="642" spans="1:7" x14ac:dyDescent="0.2">
      <c r="A642" s="1"/>
      <c r="B642" s="1"/>
      <c r="D642" s="1"/>
      <c r="E642" s="1"/>
      <c r="F642" s="1"/>
      <c r="G642" s="1"/>
    </row>
    <row r="643" spans="1:7" x14ac:dyDescent="0.2">
      <c r="A643" s="1"/>
      <c r="B643" s="1"/>
      <c r="D643" s="1"/>
      <c r="E643" s="1"/>
      <c r="F643" s="1"/>
      <c r="G643" s="1"/>
    </row>
    <row r="644" spans="1:7" x14ac:dyDescent="0.2">
      <c r="A644" s="1"/>
      <c r="B644" s="1"/>
      <c r="D644" s="1"/>
      <c r="E644" s="1"/>
      <c r="F644" s="1"/>
      <c r="G644" s="1"/>
    </row>
    <row r="645" spans="1:7" x14ac:dyDescent="0.2">
      <c r="A645" s="1"/>
      <c r="B645" s="1"/>
      <c r="D645" s="1"/>
      <c r="E645" s="1"/>
      <c r="F645" s="1"/>
      <c r="G645" s="1"/>
    </row>
    <row r="646" spans="1:7" x14ac:dyDescent="0.2">
      <c r="A646" s="1"/>
      <c r="B646" s="1"/>
      <c r="D646" s="1"/>
      <c r="E646" s="1"/>
      <c r="F646" s="1"/>
      <c r="G646" s="1"/>
    </row>
    <row r="647" spans="1:7" x14ac:dyDescent="0.2">
      <c r="A647" s="1"/>
      <c r="B647" s="1"/>
      <c r="D647" s="1"/>
      <c r="E647" s="1"/>
      <c r="F647" s="1"/>
      <c r="G647" s="1"/>
    </row>
    <row r="648" spans="1:7" x14ac:dyDescent="0.2">
      <c r="A648" s="1"/>
      <c r="B648" s="1"/>
      <c r="D648" s="1"/>
      <c r="E648" s="1"/>
      <c r="F648" s="1"/>
      <c r="G648" s="1"/>
    </row>
    <row r="649" spans="1:7" x14ac:dyDescent="0.2">
      <c r="A649" s="1"/>
      <c r="B649" s="1"/>
      <c r="D649" s="1"/>
      <c r="E649" s="1"/>
      <c r="F649" s="1"/>
      <c r="G649" s="1"/>
    </row>
    <row r="650" spans="1:7" x14ac:dyDescent="0.2">
      <c r="A650" s="1"/>
      <c r="B650" s="1"/>
      <c r="D650" s="1"/>
      <c r="E650" s="1"/>
      <c r="F650" s="1"/>
      <c r="G650" s="1"/>
    </row>
    <row r="651" spans="1:7" x14ac:dyDescent="0.2">
      <c r="A651" s="1"/>
      <c r="B651" s="1"/>
      <c r="D651" s="1"/>
      <c r="E651" s="1"/>
      <c r="F651" s="1"/>
      <c r="G651" s="1"/>
    </row>
    <row r="652" spans="1:7" x14ac:dyDescent="0.2">
      <c r="A652" s="1"/>
      <c r="B652" s="1"/>
      <c r="D652" s="1"/>
      <c r="E652" s="1"/>
      <c r="F652" s="1"/>
      <c r="G652" s="1"/>
    </row>
    <row r="653" spans="1:7" x14ac:dyDescent="0.2">
      <c r="A653" s="1"/>
      <c r="B653" s="1"/>
      <c r="D653" s="1"/>
      <c r="E653" s="1"/>
      <c r="F653" s="1"/>
      <c r="G653" s="1"/>
    </row>
    <row r="654" spans="1:7" x14ac:dyDescent="0.2">
      <c r="A654" s="1"/>
      <c r="B654" s="1"/>
      <c r="D654" s="1"/>
      <c r="E654" s="1"/>
      <c r="F654" s="1"/>
      <c r="G654" s="1"/>
    </row>
    <row r="655" spans="1:7" x14ac:dyDescent="0.2">
      <c r="A655" s="1"/>
      <c r="B655" s="1"/>
      <c r="D655" s="1"/>
      <c r="E655" s="1"/>
      <c r="F655" s="1"/>
      <c r="G655" s="1"/>
    </row>
    <row r="656" spans="1:7" x14ac:dyDescent="0.2">
      <c r="A656" s="1"/>
      <c r="B656" s="1"/>
      <c r="D656" s="1"/>
      <c r="E656" s="1"/>
      <c r="F656" s="1"/>
      <c r="G656" s="1"/>
    </row>
    <row r="657" spans="1:7" x14ac:dyDescent="0.2">
      <c r="A657" s="1"/>
      <c r="B657" s="1"/>
      <c r="D657" s="1"/>
      <c r="E657" s="1"/>
      <c r="F657" s="1"/>
      <c r="G657" s="1"/>
    </row>
    <row r="658" spans="1:7" x14ac:dyDescent="0.2">
      <c r="A658" s="1"/>
      <c r="B658" s="1"/>
      <c r="D658" s="1"/>
      <c r="E658" s="1"/>
      <c r="F658" s="1"/>
      <c r="G658" s="1"/>
    </row>
  </sheetData>
  <mergeCells count="9">
    <mergeCell ref="Q2:S2"/>
    <mergeCell ref="T2:T3"/>
    <mergeCell ref="U2:U3"/>
    <mergeCell ref="A1:H1"/>
    <mergeCell ref="A2:A3"/>
    <mergeCell ref="B2:B3"/>
    <mergeCell ref="C2:C3"/>
    <mergeCell ref="D2:H2"/>
    <mergeCell ref="K2:P2"/>
  </mergeCells>
  <pageMargins left="0.7" right="0.7" top="0.75" bottom="0.75" header="0.3" footer="0.3"/>
  <pageSetup paperSize="9" orientation="portrait" r:id="rId1"/>
  <ignoredErrors>
    <ignoredError sqref="F358 E334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76738E-F61E-4E90-94FB-B9A04FA7C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8D8123-F85E-4887-8B0D-3DF76A9AD4E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9b75d5ef-9f4b-4445-abe8-84a77c29284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059B27-F5EF-4AC4-BE42-9E2DD5835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Pikk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Liis Lebedev</cp:lastModifiedBy>
  <cp:lastPrinted>2012-09-17T12:12:01Z</cp:lastPrinted>
  <dcterms:created xsi:type="dcterms:W3CDTF">1996-10-14T23:33:28Z</dcterms:created>
  <dcterms:modified xsi:type="dcterms:W3CDTF">2015-07-13T11:46:13Z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